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I:\Utah\Rate Study\2024\Fee Schedule\Final Reports\"/>
    </mc:Choice>
  </mc:AlternateContent>
  <xr:revisionPtr revIDLastSave="0" documentId="13_ncr:1_{CF531642-3DB0-48F5-B6E3-7EB6AECB5D23}" xr6:coauthVersionLast="47" xr6:coauthVersionMax="47" xr10:uidLastSave="{00000000-0000-0000-0000-000000000000}"/>
  <bookViews>
    <workbookView xWindow="-28920" yWindow="-120" windowWidth="29040" windowHeight="15720" tabRatio="820" activeTab="3" xr2:uid="{00000000-000D-0000-FFFF-FFFF00000000}"/>
  </bookViews>
  <sheets>
    <sheet name="Cover" sheetId="4" r:id="rId1"/>
    <sheet name="A-1 State Comparison-Sample" sheetId="3" r:id="rId2"/>
    <sheet name="A-2 State Comparison-All" sheetId="2" r:id="rId3"/>
    <sheet name="A-3 Utah Hospitals" sheetId="5" r:id="rId4"/>
    <sheet name="A-4 CMS Market Basket Index " sheetId="6" r:id="rId5"/>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24</definedName>
    <definedName name="_AtRisk_SimSetting_MultipleCPUMode"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al_Workbook_GUID" hidden="1">"5V2VSGR76NKHZXZYR8I3ZAIZ"</definedName>
    <definedName name="_xlnm.Print_Area" localSheetId="0">Cover!$A$1:$O$25</definedName>
    <definedName name="_xlnm.Print_Titles" localSheetId="4">'A-4 CMS Market Basket Index '!$A:$A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36" i="6" l="1"/>
  <c r="BI34" i="6"/>
  <c r="BF1" i="6" l="1"/>
  <c r="BE1" i="6"/>
  <c r="BD1" i="6"/>
  <c r="BC1" i="6"/>
  <c r="BB1" i="6"/>
  <c r="BA1" i="6"/>
  <c r="AZ1" i="6"/>
  <c r="AY1" i="6"/>
  <c r="AX1" i="6"/>
  <c r="AW1" i="6"/>
  <c r="AV1" i="6"/>
  <c r="AU1" i="6"/>
  <c r="AT1" i="6"/>
  <c r="AS1" i="6"/>
  <c r="AR1" i="6"/>
  <c r="AQ1" i="6"/>
  <c r="AP1" i="6"/>
  <c r="AO1" i="6"/>
  <c r="AN1" i="6"/>
  <c r="AM1" i="6"/>
  <c r="AL1" i="6"/>
  <c r="AK1" i="6"/>
  <c r="AJ1" i="6"/>
  <c r="AI1" i="6"/>
  <c r="AH1" i="6"/>
  <c r="AG1" i="6"/>
  <c r="AF1" i="6"/>
  <c r="AE1" i="6"/>
  <c r="AD1" i="6"/>
  <c r="AC1" i="6"/>
  <c r="AB1" i="6"/>
  <c r="AA1" i="6"/>
  <c r="Z1" i="6"/>
  <c r="Y1" i="6"/>
  <c r="X1" i="6"/>
  <c r="W1" i="6"/>
  <c r="V1" i="6"/>
  <c r="U1" i="6"/>
  <c r="T1" i="6"/>
  <c r="S1" i="6"/>
  <c r="R1" i="6"/>
  <c r="Q1" i="6"/>
  <c r="P1" i="6"/>
  <c r="O1" i="6"/>
  <c r="N1" i="6"/>
  <c r="M1" i="6"/>
  <c r="L1" i="6"/>
  <c r="K1" i="6"/>
  <c r="J1" i="6"/>
  <c r="I1" i="6"/>
  <c r="H1" i="6"/>
  <c r="G1" i="6"/>
  <c r="F1" i="6"/>
  <c r="E1" i="6"/>
  <c r="D1" i="6"/>
  <c r="C1" i="6"/>
  <c r="B1" i="6"/>
  <c r="A3" i="5" l="1"/>
  <c r="A2" i="5"/>
  <c r="A1" i="5"/>
  <c r="A3" i="2"/>
  <c r="A2" i="2"/>
  <c r="A1" i="2"/>
  <c r="A3" i="3"/>
  <c r="A2" i="3"/>
  <c r="A1" i="3"/>
  <c r="E18" i="5" l="1"/>
  <c r="F22" i="5"/>
  <c r="F18" i="5"/>
  <c r="F51" i="5"/>
  <c r="E38" i="5"/>
  <c r="F38" i="5"/>
  <c r="E42" i="5"/>
  <c r="F42" i="5"/>
  <c r="E45" i="5"/>
  <c r="E16" i="5"/>
  <c r="F16" i="5"/>
  <c r="E17" i="5"/>
  <c r="F17" i="5"/>
  <c r="E33" i="5"/>
  <c r="F33" i="5"/>
  <c r="E48" i="5"/>
  <c r="F48" i="5"/>
  <c r="E52" i="5"/>
  <c r="F52" i="5"/>
  <c r="E37" i="5"/>
  <c r="F37" i="5"/>
  <c r="E8" i="5"/>
  <c r="F8" i="5"/>
  <c r="F29" i="5"/>
  <c r="E43" i="5"/>
  <c r="F43" i="5"/>
  <c r="E35" i="5"/>
  <c r="F35" i="5"/>
  <c r="F27" i="5"/>
  <c r="E12" i="5"/>
  <c r="F44" i="5"/>
  <c r="E22" i="5"/>
  <c r="E10" i="5"/>
  <c r="F10" i="5"/>
  <c r="E28" i="5"/>
  <c r="F28" i="5"/>
  <c r="F49" i="5"/>
  <c r="E15" i="5"/>
  <c r="F32" i="5"/>
  <c r="F23" i="5"/>
  <c r="F11" i="5"/>
  <c r="E39" i="5"/>
  <c r="F39" i="5"/>
  <c r="E40" i="5"/>
  <c r="F40" i="5"/>
  <c r="E11" i="2" l="1"/>
  <c r="E14" i="5"/>
  <c r="E25" i="5"/>
  <c r="F25" i="5"/>
  <c r="E12" i="2"/>
  <c r="D11" i="2"/>
  <c r="F15" i="5"/>
  <c r="E23" i="5"/>
  <c r="E49" i="5"/>
  <c r="F45" i="5"/>
  <c r="F12" i="5"/>
  <c r="E41" i="5"/>
  <c r="F41" i="5"/>
  <c r="E47" i="5"/>
  <c r="F47" i="5"/>
  <c r="F14" i="5"/>
  <c r="B59" i="2"/>
  <c r="E44" i="5"/>
  <c r="E51" i="5"/>
  <c r="E19" i="5"/>
  <c r="F19" i="5"/>
  <c r="E21" i="5"/>
  <c r="F21" i="5"/>
  <c r="E11" i="5"/>
  <c r="E9" i="5"/>
  <c r="F9" i="5"/>
  <c r="E27" i="5"/>
  <c r="E31" i="5"/>
  <c r="F31" i="5"/>
  <c r="E32" i="5"/>
  <c r="E26" i="5"/>
  <c r="F26" i="5"/>
  <c r="E50" i="5"/>
  <c r="F50" i="5"/>
  <c r="E34" i="5"/>
  <c r="F34" i="5"/>
  <c r="E36" i="5"/>
  <c r="F36" i="5"/>
  <c r="E30" i="5"/>
  <c r="F30" i="5"/>
  <c r="E46" i="5"/>
  <c r="F46" i="5"/>
  <c r="E24" i="5"/>
  <c r="F24" i="5"/>
  <c r="E29" i="5"/>
  <c r="E20" i="5"/>
  <c r="F20" i="5"/>
  <c r="E13" i="5"/>
  <c r="F13" i="5"/>
  <c r="E15" i="3"/>
  <c r="D15" i="3"/>
  <c r="E15" i="2"/>
  <c r="D15" i="2"/>
  <c r="E29" i="2"/>
  <c r="D29" i="2"/>
  <c r="D31" i="2"/>
  <c r="E31" i="2"/>
  <c r="D53" i="2"/>
  <c r="E53" i="2"/>
  <c r="D52" i="2"/>
  <c r="E52" i="2"/>
  <c r="E14" i="3"/>
  <c r="D14" i="3"/>
  <c r="D35" i="2"/>
  <c r="E35" i="2"/>
  <c r="E19" i="2"/>
  <c r="D19" i="2"/>
  <c r="E30" i="2"/>
  <c r="D30" i="2"/>
  <c r="E13" i="2"/>
  <c r="D13" i="2"/>
  <c r="E54" i="2"/>
  <c r="D54" i="2"/>
  <c r="D16" i="2"/>
  <c r="E16" i="2"/>
  <c r="E18" i="2"/>
  <c r="D18" i="2"/>
  <c r="D47" i="2"/>
  <c r="E47" i="2"/>
  <c r="D27" i="2"/>
  <c r="E27" i="2"/>
  <c r="F53" i="5"/>
  <c r="E53" i="5"/>
  <c r="D41" i="2"/>
  <c r="E41" i="2"/>
  <c r="D28" i="2"/>
  <c r="E28" i="2"/>
  <c r="D33" i="2"/>
  <c r="E33" i="2"/>
  <c r="D9" i="2"/>
  <c r="E9" i="2"/>
  <c r="D51" i="2"/>
  <c r="E51" i="2"/>
  <c r="D22" i="2"/>
  <c r="E22" i="2"/>
  <c r="D46" i="2"/>
  <c r="E46" i="2"/>
  <c r="D42" i="2"/>
  <c r="E42" i="2"/>
  <c r="E36" i="2"/>
  <c r="D36" i="2"/>
  <c r="E23" i="2"/>
  <c r="D23" i="2"/>
  <c r="E48" i="2"/>
  <c r="D48" i="2"/>
  <c r="E14" i="2"/>
  <c r="D14" i="2"/>
  <c r="D45" i="2"/>
  <c r="E45" i="2"/>
  <c r="D40" i="2"/>
  <c r="E40" i="2"/>
  <c r="E12" i="3"/>
  <c r="D12" i="3"/>
  <c r="E49" i="2"/>
  <c r="D49" i="2"/>
  <c r="E8" i="3"/>
  <c r="D8" i="3"/>
  <c r="D39" i="2"/>
  <c r="E39" i="2"/>
  <c r="D26" i="2"/>
  <c r="E26" i="2"/>
  <c r="D55" i="2"/>
  <c r="E55" i="2"/>
  <c r="D10" i="3"/>
  <c r="E10" i="3"/>
  <c r="D56" i="2"/>
  <c r="E56" i="2"/>
  <c r="E11" i="3"/>
  <c r="D11" i="3"/>
  <c r="D37" i="2"/>
  <c r="E37" i="2"/>
  <c r="D13" i="3"/>
  <c r="E13" i="3"/>
  <c r="E25" i="2"/>
  <c r="D25" i="2"/>
  <c r="E34" i="2"/>
  <c r="D34" i="2"/>
  <c r="E24" i="2"/>
  <c r="D24" i="2"/>
  <c r="E21" i="2"/>
  <c r="D21" i="2"/>
  <c r="E8" i="2"/>
  <c r="D8" i="2"/>
  <c r="E43" i="2"/>
  <c r="D43" i="2"/>
  <c r="E38" i="2"/>
  <c r="D38" i="2"/>
  <c r="E17" i="2"/>
  <c r="D17" i="2"/>
  <c r="D10" i="2"/>
  <c r="E10" i="2"/>
  <c r="E57" i="2"/>
  <c r="D57" i="2"/>
  <c r="D20" i="2"/>
  <c r="E20" i="2"/>
  <c r="E9" i="3"/>
  <c r="D9" i="3"/>
  <c r="E16" i="3"/>
  <c r="D16" i="3"/>
  <c r="E44" i="2"/>
  <c r="D44" i="2"/>
  <c r="E50" i="2"/>
  <c r="D50" i="2"/>
  <c r="E32" i="2"/>
  <c r="D32" i="2"/>
  <c r="D12" i="2" l="1"/>
  <c r="D59" i="2" s="1"/>
  <c r="C59" i="2"/>
  <c r="E59" i="2" s="1"/>
</calcChain>
</file>

<file path=xl/sharedStrings.xml><?xml version="1.0" encoding="utf-8"?>
<sst xmlns="http://schemas.openxmlformats.org/spreadsheetml/2006/main" count="355" uniqueCount="291">
  <si>
    <t>Total Medicaid Payments</t>
  </si>
  <si>
    <t>Alabama</t>
  </si>
  <si>
    <t>MOUNTAIN VIEW HOSPITAL</t>
  </si>
  <si>
    <t>Alaska</t>
  </si>
  <si>
    <t>Arizona</t>
  </si>
  <si>
    <t>Arkansas</t>
  </si>
  <si>
    <t>California</t>
  </si>
  <si>
    <t>Colorado</t>
  </si>
  <si>
    <t>GUNNISON VALLEY HOSPITAL</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</si>
  <si>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</si>
  <si>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</si>
  <si>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</si>
  <si>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</si>
  <si>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</si>
  <si>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</si>
  <si>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</si>
  <si>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</si>
  <si>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</si>
  <si>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</si>
  <si>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</si>
  <si>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</si>
  <si>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</si>
  <si>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</si>
  <si>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</si>
  <si>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</si>
  <si>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</si>
  <si>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</si>
  <si>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</si>
  <si>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</si>
  <si>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</si>
  <si>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</si>
  <si>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</si>
  <si>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</si>
  <si>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</si>
  <si>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</si>
  <si>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</si>
  <si>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</si>
  <si>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</si>
  <si>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</si>
  <si>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</si>
  <si>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</si>
  <si>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BLUE MOUNTAIN HOSPITAL</t>
  </si>
  <si>
    <t>Rhode Island</t>
  </si>
  <si>
    <t>South Carolina</t>
  </si>
  <si>
    <t>South Dakota</t>
  </si>
  <si>
    <t>Tennessee</t>
  </si>
  <si>
    <t>Texas</t>
  </si>
  <si>
    <t>Utah</t>
  </si>
  <si>
    <t>UTAH VALLEY HOSPITAL</t>
  </si>
  <si>
    <t>460001</t>
  </si>
  <si>
    <t>SALT LAKE REGIONAL MEDICAL CENTER</t>
  </si>
  <si>
    <t>460003</t>
  </si>
  <si>
    <t>MCKAY-DEE HOSPITAL</t>
  </si>
  <si>
    <t>460004</t>
  </si>
  <si>
    <t>OGDEN REGIONAL MEDICAL CENTER</t>
  </si>
  <si>
    <t>460005</t>
  </si>
  <si>
    <t>LDS HOSPITAL</t>
  </si>
  <si>
    <t>460006</t>
  </si>
  <si>
    <t>CEDAR CITY HOSPITAL</t>
  </si>
  <si>
    <t>460007</t>
  </si>
  <si>
    <t>U OF U HOSPITALS &amp; CLINICS</t>
  </si>
  <si>
    <t>460009</t>
  </si>
  <si>
    <t>INTERMOUNTAIN MEDICAL CENTER</t>
  </si>
  <si>
    <t>460010</t>
  </si>
  <si>
    <t>CASTLEVIEW HOSPITAL</t>
  </si>
  <si>
    <t>460011</t>
  </si>
  <si>
    <t>460013</t>
  </si>
  <si>
    <t>MOUNTAIN WEST MEDICAL CENTER</t>
  </si>
  <si>
    <t>460014</t>
  </si>
  <si>
    <t>LOGAN REGIONAL HOSPITAL</t>
  </si>
  <si>
    <t>460015</t>
  </si>
  <si>
    <t>BRIGHAM CITY COMMUNITY HOSPITAL</t>
  </si>
  <si>
    <t>460017</t>
  </si>
  <si>
    <t>UINTAH BASIN MEDICAL CENTER</t>
  </si>
  <si>
    <t>460019</t>
  </si>
  <si>
    <t>ST GEORGE REGIONAL HOSPITAL</t>
  </si>
  <si>
    <t>460021</t>
  </si>
  <si>
    <t>AMERICAN FORK HOSPITAL</t>
  </si>
  <si>
    <t>460023</t>
  </si>
  <si>
    <t>SEVIER VALLEY HOSPITAL</t>
  </si>
  <si>
    <t>460026</t>
  </si>
  <si>
    <t>ASHLEY REGIONAL MEDICAL CENTER</t>
  </si>
  <si>
    <t>460030</t>
  </si>
  <si>
    <t>BEAR RIVER VALLEY HOSPITAL</t>
  </si>
  <si>
    <t>460039</t>
  </si>
  <si>
    <t>460041</t>
  </si>
  <si>
    <t>LAKEVIEW HOSPITAL</t>
  </si>
  <si>
    <t>460042</t>
  </si>
  <si>
    <t>OREM COMMUNITY HOSPITAL</t>
  </si>
  <si>
    <t>460043</t>
  </si>
  <si>
    <t>ALTA VIEW HOSPITAL</t>
  </si>
  <si>
    <t>460044</t>
  </si>
  <si>
    <t>ST MARKS HOSPITAL</t>
  </si>
  <si>
    <t>460047</t>
  </si>
  <si>
    <t>THE ORTHOPEDIC SPECIALTY HOSPITAL</t>
  </si>
  <si>
    <t>460049</t>
  </si>
  <si>
    <t>HOLY CROSS HOSPITAL - JORDAN VALLEY</t>
  </si>
  <si>
    <t>460051</t>
  </si>
  <si>
    <t>TIMPANOGOS REGIONAL HOSPITAL</t>
  </si>
  <si>
    <t>460052</t>
  </si>
  <si>
    <t>CACHE VALLEY HOSPITAL</t>
  </si>
  <si>
    <t>460054</t>
  </si>
  <si>
    <t>PARK CITY HOSPITAL</t>
  </si>
  <si>
    <t>460057</t>
  </si>
  <si>
    <t>RIVERTON HOSPITAL</t>
  </si>
  <si>
    <t>460058</t>
  </si>
  <si>
    <t>LONE PEAK HOSPITAL</t>
  </si>
  <si>
    <t>460060</t>
  </si>
  <si>
    <t>LAYTON HOSPITAL</t>
  </si>
  <si>
    <t>460061</t>
  </si>
  <si>
    <t>SPANISH FORK HOSPITAL</t>
  </si>
  <si>
    <t>460062</t>
  </si>
  <si>
    <t>DELTA COMMUNITY HOSPITAL</t>
  </si>
  <si>
    <t>461300</t>
  </si>
  <si>
    <t>FILLMORE COMMUNITY HOSPITAL</t>
  </si>
  <si>
    <t>461301</t>
  </si>
  <si>
    <t>MOAB REGIONAL HOSPITAL</t>
  </si>
  <si>
    <t>461302</t>
  </si>
  <si>
    <t>SANPETE VALLEY HOSPITAL</t>
  </si>
  <si>
    <t>461303</t>
  </si>
  <si>
    <t>CENTRAL VALLEY MEDICAL CENTER</t>
  </si>
  <si>
    <t>461304</t>
  </si>
  <si>
    <t>MILFORD  MEMORIAL HOSPITAL</t>
  </si>
  <si>
    <t>461305</t>
  </si>
  <si>
    <t>461306</t>
  </si>
  <si>
    <t>HEBER VALLEY HOSPITAL</t>
  </si>
  <si>
    <t>461307</t>
  </si>
  <si>
    <t>SAN JUAN HEALTH SERVICES DISTRICT</t>
  </si>
  <si>
    <t>461308</t>
  </si>
  <si>
    <t>KANE COUNTY HOSPITAL</t>
  </si>
  <si>
    <t>461309</t>
  </si>
  <si>
    <t>461310</t>
  </si>
  <si>
    <t>GARFIELD MEMORIAL HOSPITAL</t>
  </si>
  <si>
    <t>461333</t>
  </si>
  <si>
    <t>BEAVER VALLEY HOSPITAL</t>
  </si>
  <si>
    <t>461335</t>
  </si>
  <si>
    <t>Vermont</t>
  </si>
  <si>
    <t>Virginia</t>
  </si>
  <si>
    <t>Washington</t>
  </si>
  <si>
    <t>West Virginia</t>
  </si>
  <si>
    <t>Wisconsin</t>
  </si>
  <si>
    <t>Wyoming</t>
  </si>
  <si>
    <t>Total Medicaid Cost</t>
  </si>
  <si>
    <t>Payment-to-Cost Differential</t>
  </si>
  <si>
    <t>Payment-to-Cost Percentage</t>
  </si>
  <si>
    <t>State</t>
  </si>
  <si>
    <t>Utah Department of Health &amp; Human Services, Office of Financial Services</t>
  </si>
  <si>
    <t>2024 Medicaid Rate Study</t>
  </si>
  <si>
    <t>Cover</t>
  </si>
  <si>
    <t>Tabs</t>
  </si>
  <si>
    <t>Description</t>
  </si>
  <si>
    <t>A-1</t>
  </si>
  <si>
    <t>A-2</t>
  </si>
  <si>
    <t>A-3</t>
  </si>
  <si>
    <t>Hospital Services - Exhibit A</t>
  </si>
  <si>
    <t>Medicare Hospital Cost Report Worksheet S-10 - Sample States</t>
  </si>
  <si>
    <t>Medicare Hospital Cost Report Worksheet S-10 - All States</t>
  </si>
  <si>
    <t>Medicare Number</t>
  </si>
  <si>
    <t>Hospital Name</t>
  </si>
  <si>
    <t>Totals</t>
  </si>
  <si>
    <t>Medicare Hospital Cost Report Worksheet S-10 - Utah Hospitals</t>
  </si>
  <si>
    <t>Summary Web Table - CMS Market Basket Index Levels and Four-Quarter Moving Average Percent Changes *</t>
  </si>
  <si>
    <t>Market Basket</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</si>
  <si>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</si>
  <si>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</si>
  <si>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</si>
  <si>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</si>
  <si>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</si>
  <si>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</si>
  <si>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</si>
  <si>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</si>
  <si>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</si>
  <si>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</si>
  <si>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</si>
  <si>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</si>
  <si>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</si>
  <si>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</si>
  <si>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</si>
  <si>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</si>
  <si>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</si>
  <si>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</si>
  <si>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</si>
  <si>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</si>
  <si>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</si>
  <si>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</si>
  <si>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</si>
  <si>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</si>
  <si>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</si>
  <si>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</si>
  <si>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</si>
  <si>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</si>
  <si>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</si>
  <si>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</si>
  <si>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</si>
  <si>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</si>
  <si>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</si>
  <si>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</si>
  <si>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</si>
  <si>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</si>
  <si>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</si>
  <si>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</si>
  <si>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</si>
  <si>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</si>
  <si>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</si>
  <si>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</si>
  <si>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</si>
  <si>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</si>
  <si>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</si>
  <si>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</si>
  <si>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</si>
  <si>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</si>
  <si>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</si>
  <si>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</si>
  <si>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</si>
  <si>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</si>
  <si>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</si>
  <si>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</si>
  <si>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</si>
  <si>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</si>
  <si>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</si>
  <si>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Forecast  2024          Q2</t>
  </si>
  <si>
    <t>Forecast  2024          Q3</t>
  </si>
  <si>
    <t>Forecast  2024          Q4</t>
  </si>
  <si>
    <t>Forecast  2025          Q1</t>
  </si>
  <si>
    <t>Forecast  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</si>
  <si>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</si>
  <si>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</si>
  <si>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</si>
  <si>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</si>
  <si>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</si>
  <si>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</si>
  <si>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</si>
  <si>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</si>
  <si>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</si>
  <si>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</si>
  <si>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</si>
  <si>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</si>
  <si>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</si>
  <si>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</si>
  <si>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</si>
  <si>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</si>
  <si>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</si>
  <si>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</si>
  <si>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</si>
  <si>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</si>
  <si>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</si>
  <si>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</si>
  <si>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</si>
  <si>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</si>
  <si>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</si>
  <si>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</si>
  <si>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Forecast  2032          Q1</t>
  </si>
  <si>
    <t>Forecast  2032          Q2</t>
  </si>
  <si>
    <t>Forecast  2032          Q3</t>
  </si>
  <si>
    <t>Forecast  2032          Q4</t>
  </si>
  <si>
    <t>Forecast  2033          Q1</t>
  </si>
  <si>
    <t>Forecast  2033          Q2</t>
  </si>
  <si>
    <t>Forecast  2033          Q3</t>
  </si>
  <si>
    <t>Forecast  2033          Q4</t>
  </si>
  <si>
    <t>Forecast  2034          Q1</t>
  </si>
  <si>
    <t>Forecast  2034          Q2</t>
  </si>
  <si>
    <t>Forecast  2034          Q3</t>
  </si>
  <si>
    <t>Forecast  2034          Q4</t>
  </si>
  <si>
    <t>2018-based Inpatient Hospital:</t>
  </si>
  <si>
    <t>Index Levels</t>
  </si>
  <si>
    <t>Four-Quarter Moving Average Percent Change</t>
  </si>
  <si>
    <t>2018-based Inpatient Hospital Capital:</t>
  </si>
  <si>
    <t>2022-based Skilled Nursing Facility:</t>
  </si>
  <si>
    <t>n/a</t>
  </si>
  <si>
    <t>2021-based Home Health Agency:</t>
  </si>
  <si>
    <t>2021-based Inpatient Rehabilitation Facility:</t>
  </si>
  <si>
    <t>2021-based Inpatient Psychiatric Facility:</t>
  </si>
  <si>
    <t>2022-based Long Term Care Hospital:</t>
  </si>
  <si>
    <t>2020-based End Stage Renal Disease:</t>
  </si>
  <si>
    <t>2017-based Federally Qualified Health Center:</t>
  </si>
  <si>
    <t xml:space="preserve">2017-based Medicare Economic Index: </t>
  </si>
  <si>
    <t>Four-Quarter Moving Average Percent Change with Productivity Adjustment</t>
  </si>
  <si>
    <t xml:space="preserve">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2023 productivity adjustment is aligned with the 2024Q2 percent change in the MEI. </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</si>
  <si>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</si>
  <si>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Source: IHS Global Inc. (IGI) 2024Q2 Forecast</t>
  </si>
  <si>
    <t>Historical Data through 2024Q1</t>
  </si>
  <si>
    <t>Released by CMS, OACT, National Health Statistics Group, dnhs@cms.hhs.gov</t>
  </si>
  <si>
    <t>09/15/2024</t>
  </si>
  <si>
    <t>Cover Sheet</t>
  </si>
  <si>
    <t>Medicare hospital cost report worksheet S-10 table, state comparison (sampled states). Table 1 in the report.</t>
  </si>
  <si>
    <t>Medicare hospital cost report worksheet S-10 table, state comparison (all states). Table 2 in the report.</t>
  </si>
  <si>
    <t>Medicare hospital cost report worksheet S-10 table, by Utah hospital. Table 3 in the report.</t>
  </si>
  <si>
    <t>A-4</t>
  </si>
  <si>
    <t>CMS Market Basket Index; Inpatient Hospital Market Basket</t>
  </si>
  <si>
    <r>
      <t>HOLY CROSS HOSPITAL - DAVIS</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</si>
  <si>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Holy Cross Hospital – Davis changed ownership during the 2023 fiscal year. As the hospital’s 2023 cost report information was not in line with the hospital’s 2022 cost report, the 2022 cost report data is used in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</si>
</sst>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00"/>
    <numFmt numFmtId="165" formatCode="0.0"/>
    <numFmt numFmtId="166" formatCode="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name val="Calibri"/>
      <family val="2"/>
      <scheme val="minor"/>
    </font>
    <font>
      <sz val="11"/>
      <name val="Calibri"/>
      <family val="2"/>
      <scheme val="minor"/>
    </font>
    <font>
      <b/>
      <sz val="11"/>
      <name val="Calibri"/>
      <family val="2"/>
      <scheme val="minor"/>
    </font>
    <font>
      <sz val="10"/>
      <color theme="1"/>
      <name val="Calibri"/>
      <family val="2"/>
      <scheme val="minor"/>
    </font>
    <font>
      <i/>
      <sz val="11"/>
      <color rgb="FF0000FF"/>
      <name val="Calibri"/>
      <family val="2"/>
      <scheme val="minor"/>
    </font>
    <font>
      <sz val="10"/>
      <name val="Times New Roman"/>
      <family val="1"/>
    </font>
    <font>
      <sz val="10"/>
      <name val="Arial"/>
      <family val="2"/>
    </font>
    <font>
      <b/>
      <sz val="10"/>
      <name val="Times New Roman"/>
      <family val="1"/>
    </font>
    <font>
      <vertAlign val="superscrip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9CC5CA"/>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s>
  <cellStyleXfs count="7">
    <xf numFmtId="0" fontId="0" fillId="0" borderId="0"/>
    <xf numFmtId="9" fontId="1" fillId="0" borderId="0" applyFont="0" applyFill="0" applyBorder="0" applyAlignment="0" applyProtection="0"/>
    <xf numFmtId="0" fontId="1" fillId="0" borderId="0"/>
    <xf numFmtId="0" fontId="9" fillId="0" borderId="0"/>
    <xf numFmtId="0" fontId="11" fillId="0" borderId="0"/>
    <xf numFmtId="0" fontId="12" fillId="0" borderId="0"/>
    <xf numFmtId="0" fontId="13" fillId="0" borderId="0"/>
  </cellStyleXfs>
  <cellXfs count="70">
    <xf numFmtId="0" fontId="0" fillId="0" borderId="0" xfId="0"/>
    <xf numFmtId="0" fontId="4" fillId="0" borderId="0" xfId="0" applyFont="1"/>
    <xf numFmtId="0" fontId="0" fillId="0" borderId="0" xfId="0" applyFont="1"/>
    <xf numFmtId="0" fontId="5" fillId="0" borderId="0" xfId="0" applyFont="1"/>
    <xf numFmtId="0" fontId="0" fillId="0" borderId="0" xfId="0" applyFont="1" applyAlignment="1">
      <alignment wrapText="1"/>
    </xf>
    <xf numFmtId="0" fontId="2" fillId="0" borderId="0" xfId="0" applyFont="1" applyAlignment="1"/>
    <xf numFmtId="0" fontId="6" fillId="0" borderId="0" xfId="0" applyFont="1"/>
    <xf numFmtId="0" fontId="7" fillId="0" borderId="0" xfId="0" applyFont="1" applyAlignment="1">
      <alignment wrapText="1"/>
    </xf>
    <xf numFmtId="0" fontId="0" fillId="2" borderId="0" xfId="0" applyFont="1" applyFill="1" applyAlignment="1">
      <alignment horizontal="left"/>
    </xf>
    <xf numFmtId="0" fontId="8" fillId="3" borderId="6" xfId="0" applyFont="1" applyFill="1" applyBorder="1" applyAlignment="1">
      <alignment horizontal="center" wrapText="1"/>
    </xf>
    <xf numFmtId="0" fontId="4" fillId="0" borderId="0" xfId="0" applyFont="1" applyFill="1"/>
    <xf numFmtId="0" fontId="0" fillId="0" borderId="0" xfId="0" applyFill="1"/>
    <xf numFmtId="0" fontId="5" fillId="0" borderId="0" xfId="0" applyFont="1" applyFill="1"/>
    <xf numFmtId="0" fontId="0" fillId="0" borderId="0" xfId="0" applyFont="1" applyFill="1" applyAlignment="1">
      <alignment horizontal="left"/>
    </xf>
    <xf numFmtId="0" fontId="0" fillId="0" borderId="1" xfId="0" applyBorder="1"/>
    <xf numFmtId="5" fontId="0" fillId="0" borderId="1" xfId="0" applyNumberFormat="1" applyBorder="1"/>
    <xf numFmtId="9" fontId="0" fillId="0" borderId="1" xfId="1" applyFont="1" applyBorder="1"/>
    <xf numFmtId="0" fontId="0" fillId="0" borderId="2" xfId="0" applyBorder="1"/>
    <xf numFmtId="5" fontId="0" fillId="0" borderId="2" xfId="0" applyNumberFormat="1" applyBorder="1"/>
    <xf numFmtId="9" fontId="0" fillId="0" borderId="2" xfId="1" applyFont="1" applyBorder="1"/>
    <xf numFmtId="0" fontId="0" fillId="0" borderId="1" xfId="0" applyFill="1" applyBorder="1"/>
    <xf numFmtId="5" fontId="3" fillId="0" borderId="1" xfId="0" applyNumberFormat="1" applyFont="1" applyBorder="1"/>
    <xf numFmtId="9" fontId="3" fillId="0" borderId="1" xfId="1" applyFont="1" applyBorder="1"/>
    <xf numFmtId="0" fontId="3" fillId="0" borderId="0" xfId="2" applyFont="1" applyAlignment="1">
      <alignment horizontal="left" vertical="top" wrapText="1"/>
    </xf>
    <xf numFmtId="0" fontId="10" fillId="0" borderId="0" xfId="3" applyFont="1"/>
    <xf numFmtId="0" fontId="1" fillId="0" borderId="0" xfId="3" applyFont="1"/>
    <xf numFmtId="0" fontId="3" fillId="0" borderId="7" xfId="4" applyFont="1" applyBorder="1" applyAlignment="1">
      <alignment vertical="center"/>
    </xf>
    <xf numFmtId="0" fontId="1" fillId="0" borderId="8" xfId="5" applyFont="1" applyBorder="1" applyAlignment="1">
      <alignment horizontal="center" wrapText="1"/>
    </xf>
    <xf numFmtId="0" fontId="1" fillId="0" borderId="9" xfId="5" applyFont="1" applyBorder="1" applyAlignment="1">
      <alignment horizontal="center" wrapText="1"/>
    </xf>
    <xf numFmtId="0" fontId="1" fillId="0" borderId="0" xfId="5" applyFont="1"/>
    <xf numFmtId="0" fontId="3" fillId="0" borderId="10" xfId="5" applyFont="1" applyBorder="1"/>
    <xf numFmtId="0" fontId="1" fillId="0" borderId="11" xfId="3" applyFont="1" applyBorder="1"/>
    <xf numFmtId="0" fontId="1" fillId="0" borderId="10" xfId="6" applyFont="1" applyBorder="1" applyAlignment="1">
      <alignment horizontal="left" indent="2"/>
    </xf>
    <xf numFmtId="164" fontId="1" fillId="0" borderId="0" xfId="3" applyNumberFormat="1" applyFont="1" applyAlignment="1">
      <alignment horizontal="center"/>
    </xf>
    <xf numFmtId="164" fontId="1" fillId="0" borderId="11" xfId="3" applyNumberFormat="1" applyFont="1" applyBorder="1" applyAlignment="1">
      <alignment horizontal="center"/>
    </xf>
    <xf numFmtId="165" fontId="1" fillId="0" borderId="0" xfId="3" applyNumberFormat="1" applyFont="1" applyAlignment="1">
      <alignment horizontal="center"/>
    </xf>
    <xf numFmtId="165" fontId="1" fillId="0" borderId="11" xfId="3" applyNumberFormat="1" applyFont="1" applyBorder="1" applyAlignment="1">
      <alignment horizontal="center"/>
    </xf>
    <xf numFmtId="0" fontId="3" fillId="0" borderId="10" xfId="2" applyFont="1" applyBorder="1"/>
    <xf numFmtId="0" fontId="1" fillId="0" borderId="2" xfId="6" applyFont="1" applyBorder="1" applyAlignment="1">
      <alignment horizontal="left" indent="2"/>
    </xf>
    <xf numFmtId="165" fontId="1" fillId="0" borderId="12" xfId="3" applyNumberFormat="1" applyFont="1" applyBorder="1" applyAlignment="1">
      <alignment horizontal="center"/>
    </xf>
    <xf numFmtId="165" fontId="1" fillId="0" borderId="13" xfId="3" applyNumberFormat="1" applyFont="1" applyBorder="1" applyAlignment="1">
      <alignment horizontal="center"/>
    </xf>
    <xf numFmtId="0" fontId="1" fillId="0" borderId="0" xfId="2" applyFont="1"/>
    <xf numFmtId="0" fontId="7" fillId="0" borderId="10" xfId="6" applyFont="1" applyBorder="1" applyAlignment="1">
      <alignment horizontal="left" indent="2"/>
    </xf>
    <xf numFmtId="164" fontId="7" fillId="0" borderId="0" xfId="3" applyNumberFormat="1" applyFont="1" applyAlignment="1">
      <alignment horizontal="center"/>
    </xf>
    <xf numFmtId="164" fontId="7" fillId="0" borderId="0" xfId="3" applyNumberFormat="1" applyFont="1" applyFill="1" applyAlignment="1">
      <alignment horizontal="center"/>
    </xf>
    <xf numFmtId="164" fontId="7" fillId="0" borderId="11" xfId="3" applyNumberFormat="1" applyFont="1" applyBorder="1" applyAlignment="1">
      <alignment horizontal="center"/>
    </xf>
    <xf numFmtId="0" fontId="7" fillId="0" borderId="0" xfId="3" applyFont="1"/>
    <xf numFmtId="0" fontId="3" fillId="3" borderId="1" xfId="0" applyFont="1" applyFill="1" applyBorder="1" applyAlignment="1">
      <alignment horizontal="center" wrapText="1"/>
    </xf>
    <xf numFmtId="0" fontId="0" fillId="0" borderId="1" xfId="0" applyNumberFormat="1" applyFont="1" applyFill="1" applyBorder="1"/>
    <xf numFmtId="0" fontId="7" fillId="0" borderId="3" xfId="0" applyNumberFormat="1" applyFont="1" applyFill="1" applyBorder="1"/>
    <xf numFmtId="0" fontId="7" fillId="0" borderId="4" xfId="0" applyNumberFormat="1" applyFont="1" applyFill="1" applyBorder="1"/>
    <xf numFmtId="0" fontId="7" fillId="0" borderId="5" xfId="0" applyNumberFormat="1" applyFont="1" applyFill="1" applyBorder="1"/>
    <xf numFmtId="0" fontId="0" fillId="0" borderId="3" xfId="0" applyNumberFormat="1" applyFont="1" applyFill="1" applyBorder="1"/>
    <xf numFmtId="0" fontId="0" fillId="4" borderId="1" xfId="0" applyFill="1" applyBorder="1"/>
    <xf numFmtId="5" fontId="0" fillId="4" borderId="1" xfId="0" applyNumberFormat="1" applyFill="1" applyBorder="1"/>
    <xf numFmtId="9" fontId="0" fillId="4" borderId="1" xfId="1" applyFont="1" applyFill="1" applyBorder="1"/>
    <xf numFmtId="0" fontId="3" fillId="0" borderId="1" xfId="0" applyFont="1" applyBorder="1"/>
    <xf numFmtId="3" fontId="3" fillId="0" borderId="1" xfId="0" applyNumberFormat="1" applyFont="1" applyBorder="1"/>
    <xf numFmtId="5" fontId="0" fillId="0" borderId="2" xfId="0" applyNumberFormat="1" applyFill="1" applyBorder="1"/>
    <xf numFmtId="9" fontId="0" fillId="0" borderId="2" xfId="1" applyFont="1" applyFill="1" applyBorder="1"/>
    <xf numFmtId="164" fontId="1" fillId="4" borderId="0" xfId="3" applyNumberFormat="1" applyFont="1" applyFill="1" applyAlignment="1">
      <alignment horizontal="center"/>
    </xf>
    <xf numFmtId="166" fontId="1" fillId="4" borderId="0" xfId="1" applyNumberFormat="1" applyFont="1" applyFill="1"/>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7" fillId="0" borderId="3" xfId="0" applyNumberFormat="1" applyFont="1" applyFill="1" applyBorder="1" applyAlignment="1">
      <alignment horizontal="left"/>
    </xf>
    <xf numFmtId="0" fontId="7" fillId="0" borderId="4" xfId="0" applyNumberFormat="1" applyFont="1" applyFill="1" applyBorder="1" applyAlignment="1">
      <alignment horizontal="left"/>
    </xf>
    <xf numFmtId="0" fontId="7" fillId="0" borderId="5" xfId="0" applyNumberFormat="1" applyFont="1" applyFill="1" applyBorder="1" applyAlignment="1">
      <alignment horizontal="left"/>
    </xf>
    <xf numFmtId="0" fontId="0" fillId="0" borderId="14" xfId="0" applyFill="1" applyBorder="1" applyAlignment="1">
      <alignment horizontal="left" vertical="top" wrapText="1"/>
    </xf>
    <xf numFmtId="0" fontId="0" fillId="0" borderId="8" xfId="0" applyFill="1" applyBorder="1" applyAlignment="1">
      <alignment horizontal="left" vertical="top" wrapText="1"/>
    </xf>
  </cellXfs>
  <cellStyles count="7">
    <cellStyle name="Normal" xfId="0" builtinId="0"/>
    <cellStyle name="Normal 2" xfId="3" xr:uid="{00000000-0005-0000-0000-000001000000}"/>
    <cellStyle name="Normal 2 2" xfId="5" xr:uid="{00000000-0005-0000-0000-000002000000}"/>
    <cellStyle name="Normal 3" xfId="2" xr:uid="{00000000-0005-0000-0000-000003000000}"/>
    <cellStyle name="Normal_tbls1_13_a" xfId="4" xr:uid="{00000000-0005-0000-0000-000004000000}"/>
    <cellStyle name="Percent" xfId="1" builtinId="5"/>
    <cellStyle name="rowhead_tbls1_13_a" xfId="6" xr:uid="{00000000-0005-0000-0000-000006000000}"/>
  </cellStyles>
  <dxfs count="0"/>
  <tableStyles count="0" defaultTableStyle="TableStyleMedium2" defaultPivotStyle="PivotStyleLight16"/>
  <colors>
    <mruColors>
      <color rgb="FF9CC5C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3"/>
  <sheetViews>
    <sheetView showGridLines="0" zoomScaleNormal="100" workbookViewId="0">
      <selection activeCell="C14" sqref="C14"/>
    </sheetView>
  </sheetViews>
  <sheetFormatPr defaultColWidth="8.7109375" defaultRowHeight="15" x14ac:dyDescent="0.25"/>
  <cols>
    <col min="1" max="1" width="8.140625" style="2" customWidth="1"/>
    <col min="2" max="16384" width="8.7109375" style="2"/>
  </cols>
  <sheetData>
    <row r="1" spans="1:14" ht="18.75" x14ac:dyDescent="0.3">
      <c r="A1" s="1" t="s">
        <v>146</v>
      </c>
    </row>
    <row r="2" spans="1:14" ht="15.75" x14ac:dyDescent="0.25">
      <c r="A2" s="3" t="s">
        <v>147</v>
      </c>
      <c r="B2" s="4"/>
      <c r="C2" s="4"/>
      <c r="D2" s="4"/>
      <c r="E2" s="5"/>
      <c r="F2" s="4"/>
      <c r="G2" s="4"/>
      <c r="H2" s="4"/>
    </row>
    <row r="3" spans="1:14" ht="15.75" x14ac:dyDescent="0.25">
      <c r="A3" s="6" t="s">
        <v>154</v>
      </c>
      <c r="B3" s="7"/>
      <c r="C3" s="7"/>
      <c r="D3" s="7"/>
      <c r="E3" s="7"/>
      <c r="F3" s="7"/>
      <c r="G3" s="4"/>
      <c r="H3" s="4"/>
    </row>
    <row r="4" spans="1:14" ht="15" customHeight="1" x14ac:dyDescent="0.25">
      <c r="A4" s="8" t="s">
        <v>283</v>
      </c>
      <c r="B4" s="4"/>
      <c r="C4" s="4"/>
      <c r="D4" s="4"/>
      <c r="E4" s="4"/>
      <c r="F4" s="4"/>
      <c r="G4" s="4"/>
      <c r="H4" s="4"/>
    </row>
    <row r="5" spans="1:14" x14ac:dyDescent="0.25">
      <c r="A5" s="4"/>
      <c r="B5" s="4"/>
      <c r="C5" s="4"/>
      <c r="D5" s="4"/>
      <c r="E5" s="4"/>
      <c r="F5" s="4"/>
      <c r="G5" s="4"/>
      <c r="H5" s="4"/>
    </row>
    <row r="6" spans="1:14" customFormat="1" ht="15" customHeight="1" x14ac:dyDescent="0.25">
      <c r="A6" s="47" t="s">
        <v>149</v>
      </c>
      <c r="B6" s="62" t="s">
        <v>150</v>
      </c>
      <c r="C6" s="63"/>
      <c r="D6" s="63"/>
      <c r="E6" s="63"/>
      <c r="F6" s="63"/>
      <c r="G6" s="63"/>
      <c r="H6" s="63"/>
      <c r="I6" s="63"/>
      <c r="J6" s="63"/>
      <c r="K6" s="63"/>
      <c r="L6" s="63"/>
      <c r="M6" s="63"/>
      <c r="N6" s="64"/>
    </row>
    <row r="7" spans="1:14" customFormat="1" x14ac:dyDescent="0.25">
      <c r="A7" s="48" t="s">
        <v>148</v>
      </c>
      <c r="B7" s="49" t="s">
        <v>283</v>
      </c>
      <c r="C7" s="50"/>
      <c r="D7" s="50"/>
      <c r="E7" s="50"/>
      <c r="F7" s="50"/>
      <c r="G7" s="50"/>
      <c r="H7" s="50"/>
      <c r="I7" s="50"/>
      <c r="J7" s="50"/>
      <c r="K7" s="50"/>
      <c r="L7" s="50"/>
      <c r="M7" s="50"/>
      <c r="N7" s="51"/>
    </row>
    <row r="8" spans="1:14" customFormat="1" x14ac:dyDescent="0.25">
      <c r="A8" s="52" t="s">
        <v>151</v>
      </c>
      <c r="B8" s="65" t="s">
        <v>284</v>
      </c>
      <c r="C8" s="66"/>
      <c r="D8" s="66"/>
      <c r="E8" s="66"/>
      <c r="F8" s="66"/>
      <c r="G8" s="66"/>
      <c r="H8" s="66"/>
      <c r="I8" s="66"/>
      <c r="J8" s="66"/>
      <c r="K8" s="66"/>
      <c r="L8" s="66"/>
      <c r="M8" s="66"/>
      <c r="N8" s="67"/>
    </row>
    <row r="9" spans="1:14" customFormat="1" x14ac:dyDescent="0.25">
      <c r="A9" s="52" t="s">
        <v>152</v>
      </c>
      <c r="B9" s="65" t="s">
        <v>285</v>
      </c>
      <c r="C9" s="66"/>
      <c r="D9" s="66"/>
      <c r="E9" s="66"/>
      <c r="F9" s="66"/>
      <c r="G9" s="66"/>
      <c r="H9" s="66"/>
      <c r="I9" s="66"/>
      <c r="J9" s="66"/>
      <c r="K9" s="66"/>
      <c r="L9" s="66"/>
      <c r="M9" s="66"/>
      <c r="N9" s="67"/>
    </row>
    <row r="10" spans="1:14" x14ac:dyDescent="0.25">
      <c r="A10" s="52" t="s">
        <v>153</v>
      </c>
      <c r="B10" s="65" t="s">
        <v>286</v>
      </c>
      <c r="C10" s="66"/>
      <c r="D10" s="66"/>
      <c r="E10" s="66"/>
      <c r="F10" s="66"/>
      <c r="G10" s="66"/>
      <c r="H10" s="66"/>
      <c r="I10" s="66"/>
      <c r="J10" s="66"/>
      <c r="K10" s="66"/>
      <c r="L10" s="66"/>
      <c r="M10" s="66"/>
      <c r="N10" s="67"/>
    </row>
    <row r="11" spans="1:14" ht="14.65" customHeight="1" x14ac:dyDescent="0.25">
      <c r="A11" s="52" t="s">
        <v>287</v>
      </c>
      <c r="B11" s="65" t="s">
        <v>288</v>
      </c>
      <c r="C11" s="66"/>
      <c r="D11" s="66"/>
      <c r="E11" s="66"/>
      <c r="F11" s="66"/>
      <c r="G11" s="66"/>
      <c r="H11" s="66"/>
      <c r="I11" s="66"/>
      <c r="J11" s="66"/>
      <c r="K11" s="66"/>
      <c r="L11" s="66"/>
      <c r="M11" s="66"/>
      <c r="N11" s="67"/>
    </row>
    <row r="13" spans="1:14" ht="15.75" customHeight="1" x14ac:dyDescent="0.25"/>
  </sheetData>
  <mergeCells count="5">
    <mergeCell ref="B6:N6"/>
    <mergeCell ref="B9:N9"/>
    <mergeCell ref="B10:N10"/>
    <mergeCell ref="B8:N8"/>
    <mergeCell ref="B11:N11"/>
  </mergeCells>
  <pageMargins left="0.7" right="0.7" top="0.75" bottom="0.75" header="0.3" footer="0.3"/>
  <pageSetup scale="95" fitToHeight="0" orientation="landscape" r:id="rId1"/>
  <headerFooter>
    <oddFooter xml:space="preserve">&amp;LNovember 2024&amp;RPage &amp;P of &amp;N </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showGridLines="0" workbookViewId="0">
      <selection activeCell="D26" sqref="D26"/>
    </sheetView>
  </sheetViews>
  <sheetFormatPr defaultRowHeight="15" x14ac:dyDescent="0.25"/>
  <cols>
    <col min="1" max="1" width="12.85546875" customWidth="1"/>
    <col min="2" max="4" width="14.5703125" bestFit="1" customWidth="1"/>
    <col min="5" max="5" width="12.140625" bestFit="1" customWidth="1"/>
  </cols>
  <sheetData>
    <row r="1" spans="1:5" ht="18.75" x14ac:dyDescent="0.3">
      <c r="A1" s="10" t="str">
        <f>Cover!A1</f>
        <v>Utah Department of Health &amp; Human Services, Office of Financial Services</v>
      </c>
      <c r="B1" s="11"/>
      <c r="C1" s="11"/>
    </row>
    <row r="2" spans="1:5" ht="15.75" x14ac:dyDescent="0.25">
      <c r="A2" s="12" t="str">
        <f>Cover!A2</f>
        <v>2024 Medicaid Rate Study</v>
      </c>
      <c r="B2" s="11"/>
      <c r="C2" s="11"/>
    </row>
    <row r="3" spans="1:5" ht="15.75" x14ac:dyDescent="0.25">
      <c r="A3" s="12" t="str">
        <f>Cover!A3</f>
        <v>Hospital Services - Exhibit A</v>
      </c>
      <c r="B3" s="11"/>
      <c r="C3" s="11"/>
    </row>
    <row r="4" spans="1:5" x14ac:dyDescent="0.25">
      <c r="A4" s="13" t="s">
        <v>155</v>
      </c>
      <c r="B4" s="11"/>
      <c r="C4" s="11"/>
    </row>
    <row r="5" spans="1:5" x14ac:dyDescent="0.25">
      <c r="A5" s="11"/>
      <c r="B5" s="11"/>
      <c r="C5" s="11"/>
    </row>
    <row r="7" spans="1:5" ht="45.75" thickBot="1" x14ac:dyDescent="0.3">
      <c r="A7" s="9" t="s">
        <v>145</v>
      </c>
      <c r="B7" s="9" t="s">
        <v>0</v>
      </c>
      <c r="C7" s="9" t="s">
        <v>142</v>
      </c>
      <c r="D7" s="9" t="s">
        <v>143</v>
      </c>
      <c r="E7" s="9" t="s">
        <v>144</v>
      </c>
    </row>
    <row r="8" spans="1:5" x14ac:dyDescent="0.25">
      <c r="A8" s="17" t="s">
        <v>4</v>
      </c>
      <c r="B8" s="18">
        <v>3313332733.5976214</v>
      </c>
      <c r="C8" s="18">
        <v>3803779808.5346456</v>
      </c>
      <c r="D8" s="18">
        <f t="shared" ref="D8:D16" si="0">B8-C8</f>
        <v>-490447074.93702412</v>
      </c>
      <c r="E8" s="19">
        <f t="shared" ref="E8:E16" si="1">B8/C8</f>
        <v>0.87106323193666613</v>
      </c>
    </row>
    <row r="9" spans="1:5" x14ac:dyDescent="0.25">
      <c r="A9" s="14" t="s">
        <v>7</v>
      </c>
      <c r="B9" s="15">
        <v>2352331750.3790412</v>
      </c>
      <c r="C9" s="15">
        <v>3114179428.9983277</v>
      </c>
      <c r="D9" s="15">
        <f t="shared" si="0"/>
        <v>-761847678.61928654</v>
      </c>
      <c r="E9" s="16">
        <f t="shared" si="1"/>
        <v>0.75536166236113955</v>
      </c>
    </row>
    <row r="10" spans="1:5" x14ac:dyDescent="0.25">
      <c r="A10" s="14" t="s">
        <v>14</v>
      </c>
      <c r="B10" s="15">
        <v>971649582</v>
      </c>
      <c r="C10" s="15">
        <v>989501320</v>
      </c>
      <c r="D10" s="15">
        <f t="shared" si="0"/>
        <v>-17851738</v>
      </c>
      <c r="E10" s="16">
        <f t="shared" si="1"/>
        <v>0.98195885377899239</v>
      </c>
    </row>
    <row r="11" spans="1:5" x14ac:dyDescent="0.25">
      <c r="A11" s="14" t="s">
        <v>19</v>
      </c>
      <c r="B11" s="15">
        <v>6902460388.447917</v>
      </c>
      <c r="C11" s="15">
        <v>3898725710.1354165</v>
      </c>
      <c r="D11" s="15">
        <f t="shared" si="0"/>
        <v>3003734678.3125005</v>
      </c>
      <c r="E11" s="16">
        <f t="shared" si="1"/>
        <v>1.77044011342059</v>
      </c>
    </row>
    <row r="12" spans="1:5" x14ac:dyDescent="0.25">
      <c r="A12" s="14" t="s">
        <v>28</v>
      </c>
      <c r="B12" s="15">
        <v>689858246.94889688</v>
      </c>
      <c r="C12" s="15">
        <v>620391120.07581174</v>
      </c>
      <c r="D12" s="15">
        <f t="shared" si="0"/>
        <v>69467126.873085141</v>
      </c>
      <c r="E12" s="16">
        <f t="shared" si="1"/>
        <v>1.1119731160313775</v>
      </c>
    </row>
    <row r="13" spans="1:5" x14ac:dyDescent="0.25">
      <c r="A13" s="14" t="s">
        <v>30</v>
      </c>
      <c r="B13" s="15">
        <v>887474963.27083337</v>
      </c>
      <c r="C13" s="15">
        <v>1317148768.7395835</v>
      </c>
      <c r="D13" s="15">
        <f t="shared" si="0"/>
        <v>-429673805.46875012</v>
      </c>
      <c r="E13" s="16">
        <f t="shared" si="1"/>
        <v>0.67378490898950083</v>
      </c>
    </row>
    <row r="14" spans="1:5" x14ac:dyDescent="0.25">
      <c r="A14" s="14" t="s">
        <v>33</v>
      </c>
      <c r="B14" s="15">
        <v>1632183890.7205718</v>
      </c>
      <c r="C14" s="15">
        <v>1676690232.9580648</v>
      </c>
      <c r="D14" s="15">
        <f t="shared" si="0"/>
        <v>-44506342.237493038</v>
      </c>
      <c r="E14" s="16">
        <f t="shared" si="1"/>
        <v>0.97345583497616395</v>
      </c>
    </row>
    <row r="15" spans="1:5" x14ac:dyDescent="0.25">
      <c r="A15" s="14" t="s">
        <v>47</v>
      </c>
      <c r="B15" s="15">
        <v>1381073729.9867082</v>
      </c>
      <c r="C15" s="15">
        <v>986635850.96411157</v>
      </c>
      <c r="D15" s="15">
        <f t="shared" si="0"/>
        <v>394437879.0225966</v>
      </c>
      <c r="E15" s="16">
        <f t="shared" si="1"/>
        <v>1.3997806066312748</v>
      </c>
    </row>
    <row r="16" spans="1:5" x14ac:dyDescent="0.25">
      <c r="A16" s="14" t="s">
        <v>141</v>
      </c>
      <c r="B16" s="15">
        <v>126289506.36464088</v>
      </c>
      <c r="C16" s="15">
        <v>142215585.60220993</v>
      </c>
      <c r="D16" s="15">
        <f t="shared" si="0"/>
        <v>-15926079.237569049</v>
      </c>
      <c r="E16" s="16">
        <f t="shared" si="1"/>
        <v>0.88801452970059302</v>
      </c>
    </row>
  </sheetData>
  <pageMargins left="0.7" right="0.7" top="0.75" bottom="0.75" header="0.3" footer="0.3"/>
  <pageSetup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9"/>
  <sheetViews>
    <sheetView showGridLines="0" workbookViewId="0">
      <selection activeCell="D2" sqref="D2"/>
    </sheetView>
  </sheetViews>
  <sheetFormatPr defaultRowHeight="15" x14ac:dyDescent="0.25"/>
  <cols>
    <col min="1" max="1" width="16.85546875" customWidth="1"/>
    <col min="2" max="3" width="15.5703125" bestFit="1" customWidth="1"/>
    <col min="4" max="4" width="16.28515625" bestFit="1" customWidth="1"/>
    <col min="5" max="5" width="16.140625" bestFit="1" customWidth="1"/>
  </cols>
  <sheetData>
    <row r="1" spans="1:5" ht="18.75" x14ac:dyDescent="0.3">
      <c r="A1" s="10" t="str">
        <f>Cover!A1</f>
        <v>Utah Department of Health &amp; Human Services, Office of Financial Services</v>
      </c>
    </row>
    <row r="2" spans="1:5" ht="15.75" x14ac:dyDescent="0.25">
      <c r="A2" s="12" t="str">
        <f>Cover!A2</f>
        <v>2024 Medicaid Rate Study</v>
      </c>
    </row>
    <row r="3" spans="1:5" ht="15.75" x14ac:dyDescent="0.25">
      <c r="A3" s="12" t="str">
        <f>Cover!A3</f>
        <v>Hospital Services - Exhibit A</v>
      </c>
    </row>
    <row r="4" spans="1:5" x14ac:dyDescent="0.25">
      <c r="A4" s="13" t="s">
        <v>156</v>
      </c>
    </row>
    <row r="5" spans="1:5" x14ac:dyDescent="0.25">
      <c r="A5" s="11"/>
    </row>
    <row r="7" spans="1:5" ht="30.75" thickBot="1" x14ac:dyDescent="0.3">
      <c r="A7" s="9" t="s">
        <v>145</v>
      </c>
      <c r="B7" s="9" t="s">
        <v>0</v>
      </c>
      <c r="C7" s="9" t="s">
        <v>142</v>
      </c>
      <c r="D7" s="9" t="s">
        <v>143</v>
      </c>
      <c r="E7" s="9" t="s">
        <v>144</v>
      </c>
    </row>
    <row r="8" spans="1:5" x14ac:dyDescent="0.25">
      <c r="A8" s="17" t="s">
        <v>19</v>
      </c>
      <c r="B8" s="18">
        <v>6902460388.447917</v>
      </c>
      <c r="C8" s="18">
        <v>3898725710.1354165</v>
      </c>
      <c r="D8" s="18">
        <f t="shared" ref="D8:D39" si="0">B8-C8</f>
        <v>3003734678.3125005</v>
      </c>
      <c r="E8" s="19">
        <f t="shared" ref="E8:E39" si="1">B8/C8</f>
        <v>1.77044011342059</v>
      </c>
    </row>
    <row r="9" spans="1:5" x14ac:dyDescent="0.25">
      <c r="A9" s="14" t="s">
        <v>26</v>
      </c>
      <c r="B9" s="15">
        <v>1696097519.2841015</v>
      </c>
      <c r="C9" s="15">
        <v>1139406194.1250482</v>
      </c>
      <c r="D9" s="15">
        <f t="shared" si="0"/>
        <v>556691325.15905333</v>
      </c>
      <c r="E9" s="16">
        <f t="shared" si="1"/>
        <v>1.4885802166333995</v>
      </c>
    </row>
    <row r="10" spans="1:5" x14ac:dyDescent="0.25">
      <c r="A10" s="14" t="s">
        <v>12</v>
      </c>
      <c r="B10" s="15">
        <v>4456559626.8236227</v>
      </c>
      <c r="C10" s="15">
        <v>3012570071.9550886</v>
      </c>
      <c r="D10" s="15">
        <f t="shared" si="0"/>
        <v>1443989554.8685341</v>
      </c>
      <c r="E10" s="16">
        <f t="shared" si="1"/>
        <v>1.4793214831120651</v>
      </c>
    </row>
    <row r="11" spans="1:5" x14ac:dyDescent="0.25">
      <c r="A11" s="14" t="s">
        <v>1</v>
      </c>
      <c r="B11" s="15">
        <v>1892880472.9577959</v>
      </c>
      <c r="C11" s="15">
        <v>1332843934.1244226</v>
      </c>
      <c r="D11" s="15">
        <f t="shared" si="0"/>
        <v>560036538.83337331</v>
      </c>
      <c r="E11" s="16">
        <f t="shared" si="1"/>
        <v>1.4201816315435871</v>
      </c>
    </row>
    <row r="12" spans="1:5" x14ac:dyDescent="0.25">
      <c r="A12" s="53" t="s">
        <v>47</v>
      </c>
      <c r="B12" s="54">
        <v>1381073729.9867082</v>
      </c>
      <c r="C12" s="54">
        <v>986635850.96411157</v>
      </c>
      <c r="D12" s="54">
        <f t="shared" si="0"/>
        <v>394437879.0225966</v>
      </c>
      <c r="E12" s="55">
        <f t="shared" si="1"/>
        <v>1.3997806066312748</v>
      </c>
    </row>
    <row r="13" spans="1:5" x14ac:dyDescent="0.25">
      <c r="A13" s="14" t="s">
        <v>46</v>
      </c>
      <c r="B13" s="15">
        <v>12297721732.010803</v>
      </c>
      <c r="C13" s="15">
        <v>9100606614.7798386</v>
      </c>
      <c r="D13" s="15">
        <f t="shared" si="0"/>
        <v>3197115117.2309647</v>
      </c>
      <c r="E13" s="16">
        <f t="shared" si="1"/>
        <v>1.351307913039411</v>
      </c>
    </row>
    <row r="14" spans="1:5" x14ac:dyDescent="0.25">
      <c r="A14" s="14" t="s">
        <v>137</v>
      </c>
      <c r="B14" s="15">
        <v>5523437401.0930815</v>
      </c>
      <c r="C14" s="15">
        <v>4135356334.9559746</v>
      </c>
      <c r="D14" s="15">
        <f t="shared" si="0"/>
        <v>1388081066.1371069</v>
      </c>
      <c r="E14" s="16">
        <f t="shared" si="1"/>
        <v>1.3356617794707852</v>
      </c>
    </row>
    <row r="15" spans="1:5" x14ac:dyDescent="0.25">
      <c r="A15" s="14" t="s">
        <v>35</v>
      </c>
      <c r="B15" s="15">
        <v>5395258615.4012537</v>
      </c>
      <c r="C15" s="15">
        <v>4228054519.0953813</v>
      </c>
      <c r="D15" s="15">
        <f t="shared" si="0"/>
        <v>1167204096.3058724</v>
      </c>
      <c r="E15" s="16">
        <f t="shared" si="1"/>
        <v>1.2760617421167035</v>
      </c>
    </row>
    <row r="16" spans="1:5" x14ac:dyDescent="0.25">
      <c r="A16" s="14" t="s">
        <v>20</v>
      </c>
      <c r="B16" s="15">
        <v>4091444141.6588368</v>
      </c>
      <c r="C16" s="15">
        <v>3245913648.3966098</v>
      </c>
      <c r="D16" s="15">
        <f t="shared" si="0"/>
        <v>845530493.26222706</v>
      </c>
      <c r="E16" s="16">
        <f t="shared" si="1"/>
        <v>1.260490753868297</v>
      </c>
    </row>
    <row r="17" spans="1:5" x14ac:dyDescent="0.25">
      <c r="A17" s="14" t="s">
        <v>40</v>
      </c>
      <c r="B17" s="15">
        <v>9081485534.2189198</v>
      </c>
      <c r="C17" s="15">
        <v>7261851005.4268522</v>
      </c>
      <c r="D17" s="15">
        <f t="shared" si="0"/>
        <v>1819634528.7920675</v>
      </c>
      <c r="E17" s="16">
        <f t="shared" si="1"/>
        <v>1.2505744785223818</v>
      </c>
    </row>
    <row r="18" spans="1:5" x14ac:dyDescent="0.25">
      <c r="A18" s="14" t="s">
        <v>22</v>
      </c>
      <c r="B18" s="15">
        <v>698024008</v>
      </c>
      <c r="C18" s="15">
        <v>580702864</v>
      </c>
      <c r="D18" s="15">
        <f t="shared" si="0"/>
        <v>117321144</v>
      </c>
      <c r="E18" s="16">
        <f t="shared" si="1"/>
        <v>1.2020330039219507</v>
      </c>
    </row>
    <row r="19" spans="1:5" x14ac:dyDescent="0.25">
      <c r="A19" s="14" t="s">
        <v>18</v>
      </c>
      <c r="B19" s="15">
        <v>949068620.79715681</v>
      </c>
      <c r="C19" s="15">
        <v>824155408.17312503</v>
      </c>
      <c r="D19" s="15">
        <f t="shared" si="0"/>
        <v>124913212.62403178</v>
      </c>
      <c r="E19" s="16">
        <f t="shared" si="1"/>
        <v>1.1515651191332013</v>
      </c>
    </row>
    <row r="20" spans="1:5" x14ac:dyDescent="0.25">
      <c r="A20" s="14" t="s">
        <v>28</v>
      </c>
      <c r="B20" s="15">
        <v>689858246.94889688</v>
      </c>
      <c r="C20" s="15">
        <v>620391120.07581174</v>
      </c>
      <c r="D20" s="15">
        <f t="shared" si="0"/>
        <v>69467126.873085141</v>
      </c>
      <c r="E20" s="16">
        <f t="shared" si="1"/>
        <v>1.1119731160313775</v>
      </c>
    </row>
    <row r="21" spans="1:5" x14ac:dyDescent="0.25">
      <c r="A21" s="14" t="s">
        <v>17</v>
      </c>
      <c r="B21" s="15">
        <v>1719058851.2003284</v>
      </c>
      <c r="C21" s="15">
        <v>1578409324.9526336</v>
      </c>
      <c r="D21" s="15">
        <f t="shared" si="0"/>
        <v>140649526.24769473</v>
      </c>
      <c r="E21" s="16">
        <f t="shared" si="1"/>
        <v>1.0891083979448204</v>
      </c>
    </row>
    <row r="22" spans="1:5" x14ac:dyDescent="0.25">
      <c r="A22" s="14" t="s">
        <v>43</v>
      </c>
      <c r="B22" s="15">
        <v>2093464240.6575367</v>
      </c>
      <c r="C22" s="15">
        <v>1950343275.0178187</v>
      </c>
      <c r="D22" s="15">
        <f t="shared" si="0"/>
        <v>143120965.63971806</v>
      </c>
      <c r="E22" s="16">
        <f t="shared" si="1"/>
        <v>1.0733824488606554</v>
      </c>
    </row>
    <row r="23" spans="1:5" x14ac:dyDescent="0.25">
      <c r="A23" s="14" t="s">
        <v>5</v>
      </c>
      <c r="B23" s="15">
        <v>854625685.021088</v>
      </c>
      <c r="C23" s="15">
        <v>827942129.99931216</v>
      </c>
      <c r="D23" s="15">
        <f t="shared" si="0"/>
        <v>26683555.021775842</v>
      </c>
      <c r="E23" s="16">
        <f t="shared" si="1"/>
        <v>1.0322287682374589</v>
      </c>
    </row>
    <row r="24" spans="1:5" x14ac:dyDescent="0.25">
      <c r="A24" s="14" t="s">
        <v>36</v>
      </c>
      <c r="B24" s="15">
        <v>404820241.70909089</v>
      </c>
      <c r="C24" s="15">
        <v>393656221.27272725</v>
      </c>
      <c r="D24" s="15">
        <f t="shared" si="0"/>
        <v>11164020.436363637</v>
      </c>
      <c r="E24" s="16">
        <f t="shared" si="1"/>
        <v>1.0283598221825869</v>
      </c>
    </row>
    <row r="25" spans="1:5" x14ac:dyDescent="0.25">
      <c r="A25" s="14" t="s">
        <v>27</v>
      </c>
      <c r="B25" s="15">
        <v>3340365694.1327372</v>
      </c>
      <c r="C25" s="15">
        <v>3339710574.0239739</v>
      </c>
      <c r="D25" s="15">
        <f t="shared" si="0"/>
        <v>655120.10876321793</v>
      </c>
      <c r="E25" s="16">
        <f t="shared" si="1"/>
        <v>1.0001961607433467</v>
      </c>
    </row>
    <row r="26" spans="1:5" x14ac:dyDescent="0.25">
      <c r="A26" s="14" t="s">
        <v>14</v>
      </c>
      <c r="B26" s="15">
        <v>971649582</v>
      </c>
      <c r="C26" s="15">
        <v>989501320</v>
      </c>
      <c r="D26" s="15">
        <f t="shared" si="0"/>
        <v>-17851738</v>
      </c>
      <c r="E26" s="16">
        <f t="shared" si="1"/>
        <v>0.98195885377899239</v>
      </c>
    </row>
    <row r="27" spans="1:5" x14ac:dyDescent="0.25">
      <c r="A27" s="14" t="s">
        <v>10</v>
      </c>
      <c r="B27" s="15">
        <v>493057162</v>
      </c>
      <c r="C27" s="15">
        <v>503775232</v>
      </c>
      <c r="D27" s="15">
        <f t="shared" si="0"/>
        <v>-10718070</v>
      </c>
      <c r="E27" s="16">
        <f t="shared" si="1"/>
        <v>0.97872449989760513</v>
      </c>
    </row>
    <row r="28" spans="1:5" x14ac:dyDescent="0.25">
      <c r="A28" s="14" t="s">
        <v>45</v>
      </c>
      <c r="B28" s="15">
        <v>2775911945.5869188</v>
      </c>
      <c r="C28" s="15">
        <v>2838552175.8299522</v>
      </c>
      <c r="D28" s="15">
        <f t="shared" si="0"/>
        <v>-62640230.243033409</v>
      </c>
      <c r="E28" s="16">
        <f t="shared" si="1"/>
        <v>0.97793233086345566</v>
      </c>
    </row>
    <row r="29" spans="1:5" x14ac:dyDescent="0.25">
      <c r="A29" s="14" t="s">
        <v>33</v>
      </c>
      <c r="B29" s="15">
        <v>1632183890.7205718</v>
      </c>
      <c r="C29" s="15">
        <v>1676690232.9580648</v>
      </c>
      <c r="D29" s="15">
        <f t="shared" si="0"/>
        <v>-44506342.237493038</v>
      </c>
      <c r="E29" s="16">
        <f t="shared" si="1"/>
        <v>0.97345583497616395</v>
      </c>
    </row>
    <row r="30" spans="1:5" x14ac:dyDescent="0.25">
      <c r="A30" s="14" t="s">
        <v>13</v>
      </c>
      <c r="B30" s="15">
        <v>709248859.2608695</v>
      </c>
      <c r="C30" s="15">
        <v>750009466.7391305</v>
      </c>
      <c r="D30" s="15">
        <f t="shared" si="0"/>
        <v>-40760607.478260994</v>
      </c>
      <c r="E30" s="16">
        <f t="shared" si="1"/>
        <v>0.94565320934483832</v>
      </c>
    </row>
    <row r="31" spans="1:5" x14ac:dyDescent="0.25">
      <c r="A31" s="14" t="s">
        <v>21</v>
      </c>
      <c r="B31" s="15">
        <v>778008366</v>
      </c>
      <c r="C31" s="15">
        <v>824890605</v>
      </c>
      <c r="D31" s="15">
        <f t="shared" si="0"/>
        <v>-46882239</v>
      </c>
      <c r="E31" s="16">
        <f t="shared" si="1"/>
        <v>0.9431655073826426</v>
      </c>
    </row>
    <row r="32" spans="1:5" x14ac:dyDescent="0.25">
      <c r="A32" s="14" t="s">
        <v>3</v>
      </c>
      <c r="B32" s="15">
        <v>497182993</v>
      </c>
      <c r="C32" s="15">
        <v>529657627</v>
      </c>
      <c r="D32" s="15">
        <f t="shared" si="0"/>
        <v>-32474634</v>
      </c>
      <c r="E32" s="16">
        <f t="shared" si="1"/>
        <v>0.93868749859425704</v>
      </c>
    </row>
    <row r="33" spans="1:5" x14ac:dyDescent="0.25">
      <c r="A33" s="14" t="s">
        <v>42</v>
      </c>
      <c r="B33" s="15">
        <v>696430900</v>
      </c>
      <c r="C33" s="15">
        <v>747495481</v>
      </c>
      <c r="D33" s="15">
        <f t="shared" si="0"/>
        <v>-51064581</v>
      </c>
      <c r="E33" s="16">
        <f t="shared" si="1"/>
        <v>0.9316857662715422</v>
      </c>
    </row>
    <row r="34" spans="1:5" x14ac:dyDescent="0.25">
      <c r="A34" s="14" t="s">
        <v>38</v>
      </c>
      <c r="B34" s="15">
        <v>2168801498.7951326</v>
      </c>
      <c r="C34" s="15">
        <v>2363152752.883327</v>
      </c>
      <c r="D34" s="15">
        <f t="shared" si="0"/>
        <v>-194351254.08819437</v>
      </c>
      <c r="E34" s="16">
        <f t="shared" si="1"/>
        <v>0.91775764226368239</v>
      </c>
    </row>
    <row r="35" spans="1:5" x14ac:dyDescent="0.25">
      <c r="A35" s="14" t="s">
        <v>24</v>
      </c>
      <c r="B35" s="15">
        <v>5255234374.6312437</v>
      </c>
      <c r="C35" s="15">
        <v>5748105268.8107824</v>
      </c>
      <c r="D35" s="15">
        <f t="shared" si="0"/>
        <v>-492870894.17953873</v>
      </c>
      <c r="E35" s="16">
        <f t="shared" si="1"/>
        <v>0.91425506821284985</v>
      </c>
    </row>
    <row r="36" spans="1:5" x14ac:dyDescent="0.25">
      <c r="A36" s="14" t="s">
        <v>15</v>
      </c>
      <c r="B36" s="15">
        <v>7095491648.5775023</v>
      </c>
      <c r="C36" s="15">
        <v>7859567788.7750349</v>
      </c>
      <c r="D36" s="15">
        <f t="shared" si="0"/>
        <v>-764076140.19753265</v>
      </c>
      <c r="E36" s="16">
        <f t="shared" si="1"/>
        <v>0.90278394935548756</v>
      </c>
    </row>
    <row r="37" spans="1:5" x14ac:dyDescent="0.25">
      <c r="A37" s="14" t="s">
        <v>16</v>
      </c>
      <c r="B37" s="15">
        <v>3988521658.2477736</v>
      </c>
      <c r="C37" s="15">
        <v>4468512102.108078</v>
      </c>
      <c r="D37" s="15">
        <f t="shared" si="0"/>
        <v>-479990443.86030436</v>
      </c>
      <c r="E37" s="16">
        <f t="shared" si="1"/>
        <v>0.89258383262879326</v>
      </c>
    </row>
    <row r="38" spans="1:5" x14ac:dyDescent="0.25">
      <c r="A38" s="14" t="s">
        <v>141</v>
      </c>
      <c r="B38" s="15">
        <v>126289506.36464088</v>
      </c>
      <c r="C38" s="15">
        <v>142215585.60220993</v>
      </c>
      <c r="D38" s="15">
        <f t="shared" si="0"/>
        <v>-15926079.237569049</v>
      </c>
      <c r="E38" s="16">
        <f t="shared" si="1"/>
        <v>0.88801452970059302</v>
      </c>
    </row>
    <row r="39" spans="1:5" x14ac:dyDescent="0.25">
      <c r="A39" s="14" t="s">
        <v>4</v>
      </c>
      <c r="B39" s="15">
        <v>3313332733.5976214</v>
      </c>
      <c r="C39" s="15">
        <v>3803779808.5346456</v>
      </c>
      <c r="D39" s="15">
        <f t="shared" si="0"/>
        <v>-490447074.93702412</v>
      </c>
      <c r="E39" s="16">
        <f t="shared" si="1"/>
        <v>0.87106323193666613</v>
      </c>
    </row>
    <row r="40" spans="1:5" x14ac:dyDescent="0.25">
      <c r="A40" s="14" t="s">
        <v>32</v>
      </c>
      <c r="B40" s="15">
        <v>4493727741.9530792</v>
      </c>
      <c r="C40" s="15">
        <v>5209535928.5745621</v>
      </c>
      <c r="D40" s="15">
        <f t="shared" ref="D40:D57" si="2">B40-C40</f>
        <v>-715808186.62148285</v>
      </c>
      <c r="E40" s="16">
        <f t="shared" ref="E40:E57" si="3">B40/C40</f>
        <v>0.86259655438880078</v>
      </c>
    </row>
    <row r="41" spans="1:5" x14ac:dyDescent="0.25">
      <c r="A41" s="14" t="s">
        <v>6</v>
      </c>
      <c r="B41" s="15">
        <v>27474774352.439987</v>
      </c>
      <c r="C41" s="15">
        <v>32372370808.959045</v>
      </c>
      <c r="D41" s="15">
        <f t="shared" si="2"/>
        <v>-4897596456.5190582</v>
      </c>
      <c r="E41" s="16">
        <f t="shared" si="3"/>
        <v>0.84871060308120372</v>
      </c>
    </row>
    <row r="42" spans="1:5" x14ac:dyDescent="0.25">
      <c r="A42" s="14" t="s">
        <v>11</v>
      </c>
      <c r="B42" s="15">
        <v>5803941590.9000101</v>
      </c>
      <c r="C42" s="15">
        <v>7173646608.7651892</v>
      </c>
      <c r="D42" s="15">
        <f t="shared" si="2"/>
        <v>-1369705017.8651791</v>
      </c>
      <c r="E42" s="16">
        <f t="shared" si="3"/>
        <v>0.80906433051893134</v>
      </c>
    </row>
    <row r="43" spans="1:5" x14ac:dyDescent="0.25">
      <c r="A43" s="14" t="s">
        <v>23</v>
      </c>
      <c r="B43" s="15">
        <v>3915921037</v>
      </c>
      <c r="C43" s="15">
        <v>4873797630</v>
      </c>
      <c r="D43" s="15">
        <f t="shared" si="2"/>
        <v>-957876593</v>
      </c>
      <c r="E43" s="16">
        <f t="shared" si="3"/>
        <v>0.80346402010950957</v>
      </c>
    </row>
    <row r="44" spans="1:5" x14ac:dyDescent="0.25">
      <c r="A44" s="14" t="s">
        <v>31</v>
      </c>
      <c r="B44" s="15">
        <v>512806233</v>
      </c>
      <c r="C44" s="15">
        <v>641415953</v>
      </c>
      <c r="D44" s="15">
        <f t="shared" si="2"/>
        <v>-128609720</v>
      </c>
      <c r="E44" s="16">
        <f t="shared" si="3"/>
        <v>0.79949092410553124</v>
      </c>
    </row>
    <row r="45" spans="1:5" x14ac:dyDescent="0.25">
      <c r="A45" s="14" t="s">
        <v>44</v>
      </c>
      <c r="B45" s="15">
        <v>278849252.7730096</v>
      </c>
      <c r="C45" s="15">
        <v>353296879.16092604</v>
      </c>
      <c r="D45" s="15">
        <f t="shared" si="2"/>
        <v>-74447626.387916446</v>
      </c>
      <c r="E45" s="16">
        <f t="shared" si="3"/>
        <v>0.78927742989202665</v>
      </c>
    </row>
    <row r="46" spans="1:5" x14ac:dyDescent="0.25">
      <c r="A46" s="14" t="s">
        <v>25</v>
      </c>
      <c r="B46" s="15">
        <v>2291037227.1951432</v>
      </c>
      <c r="C46" s="15">
        <v>2911005032.2949433</v>
      </c>
      <c r="D46" s="15">
        <f t="shared" si="2"/>
        <v>-619967805.09980011</v>
      </c>
      <c r="E46" s="16">
        <f t="shared" si="3"/>
        <v>0.78702619946656793</v>
      </c>
    </row>
    <row r="47" spans="1:5" x14ac:dyDescent="0.25">
      <c r="A47" s="14" t="s">
        <v>39</v>
      </c>
      <c r="B47" s="15">
        <v>2420851619.2827516</v>
      </c>
      <c r="C47" s="15">
        <v>3121050788.3474512</v>
      </c>
      <c r="D47" s="15">
        <f t="shared" si="2"/>
        <v>-700199169.06469965</v>
      </c>
      <c r="E47" s="16">
        <f t="shared" si="3"/>
        <v>0.77565274756856983</v>
      </c>
    </row>
    <row r="48" spans="1:5" x14ac:dyDescent="0.25">
      <c r="A48" s="14" t="s">
        <v>37</v>
      </c>
      <c r="B48" s="15">
        <v>5363960681.972312</v>
      </c>
      <c r="C48" s="15">
        <v>7022082469.5873108</v>
      </c>
      <c r="D48" s="15">
        <f t="shared" si="2"/>
        <v>-1658121787.6149988</v>
      </c>
      <c r="E48" s="16">
        <f t="shared" si="3"/>
        <v>0.76387036256034646</v>
      </c>
    </row>
    <row r="49" spans="1:5" x14ac:dyDescent="0.25">
      <c r="A49" s="14" t="s">
        <v>7</v>
      </c>
      <c r="B49" s="15">
        <v>2352331750.3790412</v>
      </c>
      <c r="C49" s="15">
        <v>3114179428.9983277</v>
      </c>
      <c r="D49" s="15">
        <f t="shared" si="2"/>
        <v>-761847678.61928654</v>
      </c>
      <c r="E49" s="16">
        <f t="shared" si="3"/>
        <v>0.75536166236113955</v>
      </c>
    </row>
    <row r="50" spans="1:5" x14ac:dyDescent="0.25">
      <c r="A50" s="14" t="s">
        <v>9</v>
      </c>
      <c r="B50" s="15">
        <v>2015266597</v>
      </c>
      <c r="C50" s="15">
        <v>2719691492</v>
      </c>
      <c r="D50" s="15">
        <f t="shared" si="2"/>
        <v>-704424895</v>
      </c>
      <c r="E50" s="16">
        <f t="shared" si="3"/>
        <v>0.74099088184374107</v>
      </c>
    </row>
    <row r="51" spans="1:5" x14ac:dyDescent="0.25">
      <c r="A51" s="14" t="s">
        <v>29</v>
      </c>
      <c r="B51" s="15">
        <v>641857275.06862748</v>
      </c>
      <c r="C51" s="15">
        <v>894981922.4803921</v>
      </c>
      <c r="D51" s="15">
        <f t="shared" si="2"/>
        <v>-253124647.41176462</v>
      </c>
      <c r="E51" s="16">
        <f t="shared" si="3"/>
        <v>0.71717345227460694</v>
      </c>
    </row>
    <row r="52" spans="1:5" x14ac:dyDescent="0.25">
      <c r="A52" s="14" t="s">
        <v>34</v>
      </c>
      <c r="B52" s="15">
        <v>19040259950.26693</v>
      </c>
      <c r="C52" s="15">
        <v>26561216797.851944</v>
      </c>
      <c r="D52" s="15">
        <f t="shared" si="2"/>
        <v>-7520956847.5850143</v>
      </c>
      <c r="E52" s="16">
        <f t="shared" si="3"/>
        <v>0.71684441624702799</v>
      </c>
    </row>
    <row r="53" spans="1:5" x14ac:dyDescent="0.25">
      <c r="A53" s="14" t="s">
        <v>139</v>
      </c>
      <c r="B53" s="15">
        <v>1124869613.8039527</v>
      </c>
      <c r="C53" s="15">
        <v>1600944829.256423</v>
      </c>
      <c r="D53" s="15">
        <f t="shared" si="2"/>
        <v>-476075215.4524703</v>
      </c>
      <c r="E53" s="16">
        <f t="shared" si="3"/>
        <v>0.70262859359520291</v>
      </c>
    </row>
    <row r="54" spans="1:5" x14ac:dyDescent="0.25">
      <c r="A54" s="14" t="s">
        <v>138</v>
      </c>
      <c r="B54" s="15">
        <v>2811177801.0939226</v>
      </c>
      <c r="C54" s="15">
        <v>4128357517.5248618</v>
      </c>
      <c r="D54" s="15">
        <f t="shared" si="2"/>
        <v>-1317179716.4309392</v>
      </c>
      <c r="E54" s="16">
        <f t="shared" si="3"/>
        <v>0.68094339919943547</v>
      </c>
    </row>
    <row r="55" spans="1:5" x14ac:dyDescent="0.25">
      <c r="A55" s="14" t="s">
        <v>30</v>
      </c>
      <c r="B55" s="15">
        <v>887474963.27083337</v>
      </c>
      <c r="C55" s="15">
        <v>1317148768.7395835</v>
      </c>
      <c r="D55" s="15">
        <f t="shared" si="2"/>
        <v>-429673805.46875012</v>
      </c>
      <c r="E55" s="16">
        <f t="shared" si="3"/>
        <v>0.67378490898950083</v>
      </c>
    </row>
    <row r="56" spans="1:5" x14ac:dyDescent="0.25">
      <c r="A56" s="14" t="s">
        <v>140</v>
      </c>
      <c r="B56" s="15">
        <v>1840871691.4745784</v>
      </c>
      <c r="C56" s="15">
        <v>3002115928.5029211</v>
      </c>
      <c r="D56" s="15">
        <f t="shared" si="2"/>
        <v>-1161244237.0283427</v>
      </c>
      <c r="E56" s="16">
        <f t="shared" si="3"/>
        <v>0.61319140743261513</v>
      </c>
    </row>
    <row r="57" spans="1:5" x14ac:dyDescent="0.25">
      <c r="A57" s="14" t="s">
        <v>136</v>
      </c>
      <c r="B57" s="15">
        <v>212591590</v>
      </c>
      <c r="C57" s="15">
        <v>368822717</v>
      </c>
      <c r="D57" s="15">
        <f t="shared" si="2"/>
        <v>-156231127</v>
      </c>
      <c r="E57" s="16">
        <f t="shared" si="3"/>
        <v>0.57640589963985323</v>
      </c>
    </row>
    <row r="59" spans="1:5" x14ac:dyDescent="0.25">
      <c r="A59" s="56" t="s">
        <v>159</v>
      </c>
      <c r="B59" s="57">
        <f>SUM(B8:B57)</f>
        <v>177451620838.00635</v>
      </c>
      <c r="C59" s="57">
        <f>SUM(C8:C57)</f>
        <v>189088841749.75922</v>
      </c>
      <c r="D59" s="21">
        <f>SUM(D8:D57)</f>
        <v>-11637220911.752928</v>
      </c>
      <c r="E59" s="22">
        <f>B59/C59</f>
        <v>0.93845633193335853</v>
      </c>
    </row>
  </sheetData>
  <sortState xmlns:xlrd2="http://schemas.microsoft.com/office/spreadsheetml/2017/richdata2" ref="A8:E57">
    <sortCondition descending="1" ref="E8:E57"/>
  </sortState>
  <pageMargins left="0.7" right="0.7" top="0.75" bottom="0.75" header="0.3" footer="0.3"/>
  <pageSetup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54"/>
  <sheetViews>
    <sheetView showGridLines="0" tabSelected="1" topLeftCell="A28" workbookViewId="0">
      <selection activeCell="J52" sqref="J52"/>
    </sheetView>
  </sheetViews>
  <sheetFormatPr defaultRowHeight="15" x14ac:dyDescent="0.25"/>
  <cols>
    <col min="1" max="1" width="9.7109375" customWidth="1"/>
    <col min="2" max="2" width="36.7109375" customWidth="1"/>
    <col min="3" max="5" width="12.85546875" bestFit="1" customWidth="1"/>
    <col min="6" max="6" width="12.140625" bestFit="1" customWidth="1"/>
  </cols>
  <sheetData>
    <row r="1" spans="1:6" ht="18.75" x14ac:dyDescent="0.3">
      <c r="A1" s="10" t="str">
        <f>Cover!A1</f>
        <v>Utah Department of Health &amp; Human Services, Office of Financial Services</v>
      </c>
    </row>
    <row r="2" spans="1:6" ht="15.75" x14ac:dyDescent="0.25">
      <c r="A2" s="12" t="str">
        <f>Cover!A2</f>
        <v>2024 Medicaid Rate Study</v>
      </c>
    </row>
    <row r="3" spans="1:6" ht="15.75" x14ac:dyDescent="0.25">
      <c r="A3" s="12" t="str">
        <f>Cover!A3</f>
        <v>Hospital Services - Exhibit A</v>
      </c>
    </row>
    <row r="4" spans="1:6" x14ac:dyDescent="0.25">
      <c r="A4" s="13" t="s">
        <v>160</v>
      </c>
    </row>
    <row r="5" spans="1:6" x14ac:dyDescent="0.25">
      <c r="A5" s="11"/>
      <c r="B5" s="11"/>
    </row>
    <row r="7" spans="1:6" ht="45.75" thickBot="1" x14ac:dyDescent="0.3">
      <c r="A7" s="9" t="s">
        <v>157</v>
      </c>
      <c r="B7" s="9" t="s">
        <v>158</v>
      </c>
      <c r="C7" s="9" t="s">
        <v>0</v>
      </c>
      <c r="D7" s="9" t="s">
        <v>142</v>
      </c>
      <c r="E7" s="9" t="s">
        <v>143</v>
      </c>
      <c r="F7" s="9" t="s">
        <v>144</v>
      </c>
    </row>
    <row r="8" spans="1:6" x14ac:dyDescent="0.25">
      <c r="A8" s="17" t="s">
        <v>91</v>
      </c>
      <c r="B8" s="17" t="s">
        <v>90</v>
      </c>
      <c r="C8" s="18">
        <v>13658393</v>
      </c>
      <c r="D8" s="18">
        <v>9708311</v>
      </c>
      <c r="E8" s="18">
        <f t="shared" ref="E8:E53" si="0">C8-D8</f>
        <v>3950082</v>
      </c>
      <c r="F8" s="19">
        <f t="shared" ref="F8:F53" si="1">C8/D8</f>
        <v>1.4068763351318267</v>
      </c>
    </row>
    <row r="9" spans="1:6" x14ac:dyDescent="0.25">
      <c r="A9" s="14" t="s">
        <v>78</v>
      </c>
      <c r="B9" s="14" t="s">
        <v>77</v>
      </c>
      <c r="C9" s="18">
        <v>22168879</v>
      </c>
      <c r="D9" s="18">
        <v>13524582</v>
      </c>
      <c r="E9" s="18">
        <f t="shared" si="0"/>
        <v>8644297</v>
      </c>
      <c r="F9" s="19">
        <f t="shared" si="1"/>
        <v>1.6391544670289995</v>
      </c>
    </row>
    <row r="10" spans="1:6" x14ac:dyDescent="0.25">
      <c r="A10" s="14" t="s">
        <v>82</v>
      </c>
      <c r="B10" s="14" t="s">
        <v>81</v>
      </c>
      <c r="C10" s="18">
        <v>13913292</v>
      </c>
      <c r="D10" s="18">
        <v>7199390</v>
      </c>
      <c r="E10" s="18">
        <f t="shared" si="0"/>
        <v>6713902</v>
      </c>
      <c r="F10" s="19">
        <f t="shared" si="1"/>
        <v>1.9325653979017667</v>
      </c>
    </row>
    <row r="11" spans="1:6" x14ac:dyDescent="0.25">
      <c r="A11" s="14" t="s">
        <v>84</v>
      </c>
      <c r="B11" s="14" t="s">
        <v>83</v>
      </c>
      <c r="C11" s="18">
        <v>4406926</v>
      </c>
      <c r="D11" s="18">
        <v>3174734</v>
      </c>
      <c r="E11" s="18">
        <f t="shared" si="0"/>
        <v>1232192</v>
      </c>
      <c r="F11" s="19">
        <f t="shared" si="1"/>
        <v>1.388124485389957</v>
      </c>
    </row>
    <row r="12" spans="1:6" x14ac:dyDescent="0.25">
      <c r="A12" s="14" t="s">
        <v>135</v>
      </c>
      <c r="B12" s="14" t="s">
        <v>134</v>
      </c>
      <c r="C12" s="18">
        <v>1767794</v>
      </c>
      <c r="D12" s="18">
        <v>1535261</v>
      </c>
      <c r="E12" s="18">
        <f t="shared" si="0"/>
        <v>232533</v>
      </c>
      <c r="F12" s="19">
        <f t="shared" si="1"/>
        <v>1.1514615430210238</v>
      </c>
    </row>
    <row r="13" spans="1:6" x14ac:dyDescent="0.25">
      <c r="A13" s="14" t="s">
        <v>131</v>
      </c>
      <c r="B13" s="14" t="s">
        <v>41</v>
      </c>
      <c r="C13" s="18">
        <v>7440157</v>
      </c>
      <c r="D13" s="18">
        <v>7100236</v>
      </c>
      <c r="E13" s="18">
        <f t="shared" si="0"/>
        <v>339921</v>
      </c>
      <c r="F13" s="19">
        <f t="shared" si="1"/>
        <v>1.0478746058581714</v>
      </c>
    </row>
    <row r="14" spans="1:6" x14ac:dyDescent="0.25">
      <c r="A14" s="14" t="s">
        <v>72</v>
      </c>
      <c r="B14" s="14" t="s">
        <v>71</v>
      </c>
      <c r="C14" s="18">
        <v>6577931</v>
      </c>
      <c r="D14" s="18">
        <v>3894058</v>
      </c>
      <c r="E14" s="18">
        <f t="shared" si="0"/>
        <v>2683873</v>
      </c>
      <c r="F14" s="19">
        <f t="shared" si="1"/>
        <v>1.6892226566733213</v>
      </c>
    </row>
    <row r="15" spans="1:6" x14ac:dyDescent="0.25">
      <c r="A15" s="14" t="s">
        <v>101</v>
      </c>
      <c r="B15" s="14" t="s">
        <v>100</v>
      </c>
      <c r="C15" s="18">
        <v>5132121</v>
      </c>
      <c r="D15" s="18">
        <v>2534522</v>
      </c>
      <c r="E15" s="18">
        <f t="shared" si="0"/>
        <v>2597599</v>
      </c>
      <c r="F15" s="19">
        <f t="shared" si="1"/>
        <v>2.0248871384821281</v>
      </c>
    </row>
    <row r="16" spans="1:6" x14ac:dyDescent="0.25">
      <c r="A16" s="14" t="s">
        <v>65</v>
      </c>
      <c r="B16" s="14" t="s">
        <v>64</v>
      </c>
      <c r="C16" s="18">
        <v>11076130</v>
      </c>
      <c r="D16" s="18">
        <v>7600553</v>
      </c>
      <c r="E16" s="18">
        <f t="shared" si="0"/>
        <v>3475577</v>
      </c>
      <c r="F16" s="19">
        <f t="shared" si="1"/>
        <v>1.4572794900581576</v>
      </c>
    </row>
    <row r="17" spans="1:6" x14ac:dyDescent="0.25">
      <c r="A17" s="14" t="s">
        <v>59</v>
      </c>
      <c r="B17" s="14" t="s">
        <v>58</v>
      </c>
      <c r="C17" s="18">
        <v>25017005</v>
      </c>
      <c r="D17" s="18">
        <v>11845450</v>
      </c>
      <c r="E17" s="18">
        <f t="shared" si="0"/>
        <v>13171555</v>
      </c>
      <c r="F17" s="19">
        <f t="shared" si="1"/>
        <v>2.1119505801805758</v>
      </c>
    </row>
    <row r="18" spans="1:6" x14ac:dyDescent="0.25">
      <c r="A18" s="14" t="s">
        <v>121</v>
      </c>
      <c r="B18" s="14" t="s">
        <v>120</v>
      </c>
      <c r="C18" s="18">
        <v>4079033</v>
      </c>
      <c r="D18" s="18">
        <v>3358417</v>
      </c>
      <c r="E18" s="18">
        <f t="shared" si="0"/>
        <v>720616</v>
      </c>
      <c r="F18" s="19">
        <f t="shared" si="1"/>
        <v>1.214570138252635</v>
      </c>
    </row>
    <row r="19" spans="1:6" x14ac:dyDescent="0.25">
      <c r="A19" s="14" t="s">
        <v>113</v>
      </c>
      <c r="B19" s="14" t="s">
        <v>112</v>
      </c>
      <c r="C19" s="18">
        <v>2229723</v>
      </c>
      <c r="D19" s="18">
        <v>1930167</v>
      </c>
      <c r="E19" s="18">
        <f t="shared" si="0"/>
        <v>299556</v>
      </c>
      <c r="F19" s="19">
        <f t="shared" si="1"/>
        <v>1.1551969337368218</v>
      </c>
    </row>
    <row r="20" spans="1:6" x14ac:dyDescent="0.25">
      <c r="A20" s="14" t="s">
        <v>115</v>
      </c>
      <c r="B20" s="14" t="s">
        <v>114</v>
      </c>
      <c r="C20" s="18">
        <v>1503566</v>
      </c>
      <c r="D20" s="18">
        <v>1350159</v>
      </c>
      <c r="E20" s="18">
        <f t="shared" si="0"/>
        <v>153407</v>
      </c>
      <c r="F20" s="19">
        <f t="shared" si="1"/>
        <v>1.1136214327349594</v>
      </c>
    </row>
    <row r="21" spans="1:6" x14ac:dyDescent="0.25">
      <c r="A21" s="14" t="s">
        <v>133</v>
      </c>
      <c r="B21" s="14" t="s">
        <v>132</v>
      </c>
      <c r="C21" s="18">
        <v>1933505</v>
      </c>
      <c r="D21" s="18">
        <v>1803419</v>
      </c>
      <c r="E21" s="18">
        <f t="shared" si="0"/>
        <v>130086</v>
      </c>
      <c r="F21" s="19">
        <f t="shared" si="1"/>
        <v>1.072132987397826</v>
      </c>
    </row>
    <row r="22" spans="1:6" x14ac:dyDescent="0.25">
      <c r="A22" s="14" t="s">
        <v>124</v>
      </c>
      <c r="B22" s="14" t="s">
        <v>8</v>
      </c>
      <c r="C22" s="18">
        <v>1399167</v>
      </c>
      <c r="D22" s="18">
        <v>1894139</v>
      </c>
      <c r="E22" s="18">
        <f t="shared" si="0"/>
        <v>-494972</v>
      </c>
      <c r="F22" s="19">
        <f t="shared" si="1"/>
        <v>0.73868232479242546</v>
      </c>
    </row>
    <row r="23" spans="1:6" x14ac:dyDescent="0.25">
      <c r="A23" s="14" t="s">
        <v>126</v>
      </c>
      <c r="B23" s="14" t="s">
        <v>125</v>
      </c>
      <c r="C23" s="18">
        <v>5863801</v>
      </c>
      <c r="D23" s="18">
        <v>2673675</v>
      </c>
      <c r="E23" s="18">
        <f t="shared" si="0"/>
        <v>3190126</v>
      </c>
      <c r="F23" s="19">
        <f t="shared" si="1"/>
        <v>2.1931614725050728</v>
      </c>
    </row>
    <row r="24" spans="1:6" ht="17.25" x14ac:dyDescent="0.25">
      <c r="A24" s="14" t="s">
        <v>85</v>
      </c>
      <c r="B24" s="14" t="s">
        <v>289</v>
      </c>
      <c r="C24" s="18">
        <v>15655011</v>
      </c>
      <c r="D24" s="18">
        <v>14263518</v>
      </c>
      <c r="E24" s="18">
        <f t="shared" si="0"/>
        <v>1391493</v>
      </c>
      <c r="F24" s="19">
        <f t="shared" si="1"/>
        <v>1.0975560867942957</v>
      </c>
    </row>
    <row r="25" spans="1:6" x14ac:dyDescent="0.25">
      <c r="A25" s="20" t="s">
        <v>97</v>
      </c>
      <c r="B25" s="20" t="s">
        <v>96</v>
      </c>
      <c r="C25" s="58">
        <v>41198305</v>
      </c>
      <c r="D25" s="58">
        <v>35092092</v>
      </c>
      <c r="E25" s="58">
        <f t="shared" si="0"/>
        <v>6106213</v>
      </c>
      <c r="F25" s="59">
        <f t="shared" si="1"/>
        <v>1.1740053856008357</v>
      </c>
    </row>
    <row r="26" spans="1:6" x14ac:dyDescent="0.25">
      <c r="A26" s="14" t="s">
        <v>63</v>
      </c>
      <c r="B26" s="14" t="s">
        <v>62</v>
      </c>
      <c r="C26" s="18">
        <v>176826266</v>
      </c>
      <c r="D26" s="18">
        <v>105835111</v>
      </c>
      <c r="E26" s="18">
        <f t="shared" si="0"/>
        <v>70991155</v>
      </c>
      <c r="F26" s="19">
        <f t="shared" si="1"/>
        <v>1.6707713000839579</v>
      </c>
    </row>
    <row r="27" spans="1:6" x14ac:dyDescent="0.25">
      <c r="A27" s="14" t="s">
        <v>130</v>
      </c>
      <c r="B27" s="14" t="s">
        <v>129</v>
      </c>
      <c r="C27" s="18">
        <v>2600957</v>
      </c>
      <c r="D27" s="18">
        <v>2928457</v>
      </c>
      <c r="E27" s="18">
        <f t="shared" si="0"/>
        <v>-327500</v>
      </c>
      <c r="F27" s="19">
        <f t="shared" si="1"/>
        <v>0.88816636201248644</v>
      </c>
    </row>
    <row r="28" spans="1:6" x14ac:dyDescent="0.25">
      <c r="A28" s="14" t="s">
        <v>87</v>
      </c>
      <c r="B28" s="14" t="s">
        <v>86</v>
      </c>
      <c r="C28" s="18">
        <v>11191463</v>
      </c>
      <c r="D28" s="18">
        <v>6397974</v>
      </c>
      <c r="E28" s="18">
        <f t="shared" si="0"/>
        <v>4793489</v>
      </c>
      <c r="F28" s="19">
        <f t="shared" si="1"/>
        <v>1.7492198311527993</v>
      </c>
    </row>
    <row r="29" spans="1:6" x14ac:dyDescent="0.25">
      <c r="A29" s="14" t="s">
        <v>109</v>
      </c>
      <c r="B29" s="14" t="s">
        <v>108</v>
      </c>
      <c r="C29" s="18">
        <v>13159862</v>
      </c>
      <c r="D29" s="18">
        <v>10439328</v>
      </c>
      <c r="E29" s="18">
        <f t="shared" si="0"/>
        <v>2720534</v>
      </c>
      <c r="F29" s="19">
        <f t="shared" si="1"/>
        <v>1.2606043224238188</v>
      </c>
    </row>
    <row r="30" spans="1:6" x14ac:dyDescent="0.25">
      <c r="A30" s="14" t="s">
        <v>57</v>
      </c>
      <c r="B30" s="14" t="s">
        <v>56</v>
      </c>
      <c r="C30" s="18">
        <v>61864453</v>
      </c>
      <c r="D30" s="18">
        <v>38946240</v>
      </c>
      <c r="E30" s="18">
        <f t="shared" si="0"/>
        <v>22918213</v>
      </c>
      <c r="F30" s="19">
        <f t="shared" si="1"/>
        <v>1.5884576534217423</v>
      </c>
    </row>
    <row r="31" spans="1:6" x14ac:dyDescent="0.25">
      <c r="A31" s="14" t="s">
        <v>70</v>
      </c>
      <c r="B31" s="14" t="s">
        <v>69</v>
      </c>
      <c r="C31" s="18">
        <v>37135936</v>
      </c>
      <c r="D31" s="18">
        <v>22293753</v>
      </c>
      <c r="E31" s="18">
        <f t="shared" si="0"/>
        <v>14842183</v>
      </c>
      <c r="F31" s="19">
        <f t="shared" si="1"/>
        <v>1.6657552454268243</v>
      </c>
    </row>
    <row r="32" spans="1:6" x14ac:dyDescent="0.25">
      <c r="A32" s="14" t="s">
        <v>107</v>
      </c>
      <c r="B32" s="14" t="s">
        <v>106</v>
      </c>
      <c r="C32" s="18">
        <v>6468807</v>
      </c>
      <c r="D32" s="18">
        <v>4745003</v>
      </c>
      <c r="E32" s="18">
        <f t="shared" si="0"/>
        <v>1723804</v>
      </c>
      <c r="F32" s="19">
        <f t="shared" si="1"/>
        <v>1.3632882845384924</v>
      </c>
    </row>
    <row r="33" spans="1:6" x14ac:dyDescent="0.25">
      <c r="A33" s="14" t="s">
        <v>53</v>
      </c>
      <c r="B33" s="14" t="s">
        <v>52</v>
      </c>
      <c r="C33" s="18">
        <v>109026011</v>
      </c>
      <c r="D33" s="18">
        <v>54949411</v>
      </c>
      <c r="E33" s="18">
        <f t="shared" si="0"/>
        <v>54076600</v>
      </c>
      <c r="F33" s="19">
        <f t="shared" si="1"/>
        <v>1.9841160990788418</v>
      </c>
    </row>
    <row r="34" spans="1:6" x14ac:dyDescent="0.25">
      <c r="A34" s="14" t="s">
        <v>123</v>
      </c>
      <c r="B34" s="14" t="s">
        <v>122</v>
      </c>
      <c r="C34" s="18">
        <v>466361</v>
      </c>
      <c r="D34" s="18">
        <v>1177146</v>
      </c>
      <c r="E34" s="18">
        <f t="shared" si="0"/>
        <v>-710785</v>
      </c>
      <c r="F34" s="19">
        <f t="shared" si="1"/>
        <v>0.39617940340450547</v>
      </c>
    </row>
    <row r="35" spans="1:6" x14ac:dyDescent="0.25">
      <c r="A35" s="14" t="s">
        <v>117</v>
      </c>
      <c r="B35" s="14" t="s">
        <v>116</v>
      </c>
      <c r="C35" s="18">
        <v>5104633</v>
      </c>
      <c r="D35" s="18">
        <v>4388215</v>
      </c>
      <c r="E35" s="18">
        <f t="shared" si="0"/>
        <v>716418</v>
      </c>
      <c r="F35" s="19">
        <f t="shared" si="1"/>
        <v>1.1632595485863841</v>
      </c>
    </row>
    <row r="36" spans="1:6" x14ac:dyDescent="0.25">
      <c r="A36" s="14" t="s">
        <v>66</v>
      </c>
      <c r="B36" s="14" t="s">
        <v>2</v>
      </c>
      <c r="C36" s="18">
        <v>13533324</v>
      </c>
      <c r="D36" s="18">
        <v>8557757</v>
      </c>
      <c r="E36" s="18">
        <f t="shared" si="0"/>
        <v>4975567</v>
      </c>
      <c r="F36" s="19">
        <f t="shared" si="1"/>
        <v>1.5814101755868974</v>
      </c>
    </row>
    <row r="37" spans="1:6" x14ac:dyDescent="0.25">
      <c r="A37" s="14" t="s">
        <v>68</v>
      </c>
      <c r="B37" s="14" t="s">
        <v>67</v>
      </c>
      <c r="C37" s="18">
        <v>12864597</v>
      </c>
      <c r="D37" s="18">
        <v>8065511</v>
      </c>
      <c r="E37" s="18">
        <f t="shared" si="0"/>
        <v>4799086</v>
      </c>
      <c r="F37" s="19">
        <f t="shared" si="1"/>
        <v>1.5950132607840966</v>
      </c>
    </row>
    <row r="38" spans="1:6" x14ac:dyDescent="0.25">
      <c r="A38" s="14" t="s">
        <v>55</v>
      </c>
      <c r="B38" s="14" t="s">
        <v>54</v>
      </c>
      <c r="C38" s="18">
        <v>45072857</v>
      </c>
      <c r="D38" s="18">
        <v>20283485</v>
      </c>
      <c r="E38" s="18">
        <f t="shared" si="0"/>
        <v>24789372</v>
      </c>
      <c r="F38" s="19">
        <f t="shared" si="1"/>
        <v>2.2221456026910564</v>
      </c>
    </row>
    <row r="39" spans="1:6" x14ac:dyDescent="0.25">
      <c r="A39" s="14" t="s">
        <v>89</v>
      </c>
      <c r="B39" s="14" t="s">
        <v>88</v>
      </c>
      <c r="C39" s="18">
        <v>4129101</v>
      </c>
      <c r="D39" s="18">
        <v>3464604</v>
      </c>
      <c r="E39" s="18">
        <f t="shared" si="0"/>
        <v>664497</v>
      </c>
      <c r="F39" s="19">
        <f t="shared" si="1"/>
        <v>1.1917959455106557</v>
      </c>
    </row>
    <row r="40" spans="1:6" x14ac:dyDescent="0.25">
      <c r="A40" s="14" t="s">
        <v>103</v>
      </c>
      <c r="B40" s="14" t="s">
        <v>102</v>
      </c>
      <c r="C40" s="18">
        <v>4636042</v>
      </c>
      <c r="D40" s="18">
        <v>2855597</v>
      </c>
      <c r="E40" s="18">
        <f t="shared" si="0"/>
        <v>1780445</v>
      </c>
      <c r="F40" s="19">
        <f t="shared" si="1"/>
        <v>1.6234930909368515</v>
      </c>
    </row>
    <row r="41" spans="1:6" x14ac:dyDescent="0.25">
      <c r="A41" s="14" t="s">
        <v>105</v>
      </c>
      <c r="B41" s="14" t="s">
        <v>104</v>
      </c>
      <c r="C41" s="18">
        <v>20470644</v>
      </c>
      <c r="D41" s="18">
        <v>11672610</v>
      </c>
      <c r="E41" s="18">
        <f t="shared" si="0"/>
        <v>8798034</v>
      </c>
      <c r="F41" s="19">
        <f t="shared" si="1"/>
        <v>1.753733226759054</v>
      </c>
    </row>
    <row r="42" spans="1:6" x14ac:dyDescent="0.25">
      <c r="A42" s="14" t="s">
        <v>51</v>
      </c>
      <c r="B42" s="14" t="s">
        <v>50</v>
      </c>
      <c r="C42" s="18">
        <v>5119340.409836066</v>
      </c>
      <c r="D42" s="18">
        <v>11518209.262295082</v>
      </c>
      <c r="E42" s="18">
        <f t="shared" si="0"/>
        <v>-6398868.8524590163</v>
      </c>
      <c r="F42" s="19">
        <f t="shared" si="1"/>
        <v>0.44445627729600756</v>
      </c>
    </row>
    <row r="43" spans="1:6" x14ac:dyDescent="0.25">
      <c r="A43" s="14" t="s">
        <v>128</v>
      </c>
      <c r="B43" s="14" t="s">
        <v>127</v>
      </c>
      <c r="C43" s="18">
        <v>2263778</v>
      </c>
      <c r="D43" s="18">
        <v>3255208</v>
      </c>
      <c r="E43" s="18">
        <f t="shared" si="0"/>
        <v>-991430</v>
      </c>
      <c r="F43" s="19">
        <f t="shared" si="1"/>
        <v>0.6954326728123057</v>
      </c>
    </row>
    <row r="44" spans="1:6" x14ac:dyDescent="0.25">
      <c r="A44" s="14" t="s">
        <v>119</v>
      </c>
      <c r="B44" s="14" t="s">
        <v>118</v>
      </c>
      <c r="C44" s="18">
        <v>4765306</v>
      </c>
      <c r="D44" s="18">
        <v>2771841</v>
      </c>
      <c r="E44" s="18">
        <f t="shared" si="0"/>
        <v>1993465</v>
      </c>
      <c r="F44" s="19">
        <f t="shared" si="1"/>
        <v>1.7191844698162702</v>
      </c>
    </row>
    <row r="45" spans="1:6" x14ac:dyDescent="0.25">
      <c r="A45" s="14" t="s">
        <v>80</v>
      </c>
      <c r="B45" s="14" t="s">
        <v>79</v>
      </c>
      <c r="C45" s="18">
        <v>8805514</v>
      </c>
      <c r="D45" s="18">
        <v>5764636</v>
      </c>
      <c r="E45" s="18">
        <f t="shared" si="0"/>
        <v>3040878</v>
      </c>
      <c r="F45" s="19">
        <f t="shared" si="1"/>
        <v>1.5275056395581612</v>
      </c>
    </row>
    <row r="46" spans="1:6" x14ac:dyDescent="0.25">
      <c r="A46" s="14" t="s">
        <v>111</v>
      </c>
      <c r="B46" s="14" t="s">
        <v>110</v>
      </c>
      <c r="C46" s="18">
        <v>7026545</v>
      </c>
      <c r="D46" s="18">
        <v>7909427</v>
      </c>
      <c r="E46" s="18">
        <f t="shared" si="0"/>
        <v>-882882</v>
      </c>
      <c r="F46" s="19">
        <f t="shared" si="1"/>
        <v>0.88837598475844082</v>
      </c>
    </row>
    <row r="47" spans="1:6" x14ac:dyDescent="0.25">
      <c r="A47" s="14" t="s">
        <v>76</v>
      </c>
      <c r="B47" s="14" t="s">
        <v>75</v>
      </c>
      <c r="C47" s="18">
        <v>95552444</v>
      </c>
      <c r="D47" s="18">
        <v>62341782</v>
      </c>
      <c r="E47" s="18">
        <f t="shared" si="0"/>
        <v>33210662</v>
      </c>
      <c r="F47" s="19">
        <f t="shared" si="1"/>
        <v>1.5327191641714701</v>
      </c>
    </row>
    <row r="48" spans="1:6" x14ac:dyDescent="0.25">
      <c r="A48" s="14" t="s">
        <v>93</v>
      </c>
      <c r="B48" s="14" t="s">
        <v>92</v>
      </c>
      <c r="C48" s="18">
        <v>80863821</v>
      </c>
      <c r="D48" s="18">
        <v>37220919</v>
      </c>
      <c r="E48" s="18">
        <f t="shared" si="0"/>
        <v>43642902</v>
      </c>
      <c r="F48" s="19">
        <f t="shared" si="1"/>
        <v>2.1725369274197663</v>
      </c>
    </row>
    <row r="49" spans="1:6" x14ac:dyDescent="0.25">
      <c r="A49" s="14" t="s">
        <v>95</v>
      </c>
      <c r="B49" s="14" t="s">
        <v>94</v>
      </c>
      <c r="C49" s="18">
        <v>1522357.2162162161</v>
      </c>
      <c r="D49" s="18">
        <v>1318351.7837837837</v>
      </c>
      <c r="E49" s="18">
        <f t="shared" si="0"/>
        <v>204005.43243243243</v>
      </c>
      <c r="F49" s="19">
        <f t="shared" si="1"/>
        <v>1.1547427893994417</v>
      </c>
    </row>
    <row r="50" spans="1:6" x14ac:dyDescent="0.25">
      <c r="A50" s="14" t="s">
        <v>99</v>
      </c>
      <c r="B50" s="14" t="s">
        <v>98</v>
      </c>
      <c r="C50" s="18">
        <v>17939914</v>
      </c>
      <c r="D50" s="18">
        <v>10786401</v>
      </c>
      <c r="E50" s="18">
        <f t="shared" si="0"/>
        <v>7153513</v>
      </c>
      <c r="F50" s="19">
        <f t="shared" si="1"/>
        <v>1.6631973908628095</v>
      </c>
    </row>
    <row r="51" spans="1:6" x14ac:dyDescent="0.25">
      <c r="A51" s="14" t="s">
        <v>61</v>
      </c>
      <c r="B51" s="14" t="s">
        <v>60</v>
      </c>
      <c r="C51" s="18">
        <v>329597114</v>
      </c>
      <c r="D51" s="18">
        <v>319548258</v>
      </c>
      <c r="E51" s="18">
        <f t="shared" si="0"/>
        <v>10048856</v>
      </c>
      <c r="F51" s="19">
        <f t="shared" si="1"/>
        <v>1.031447068630241</v>
      </c>
    </row>
    <row r="52" spans="1:6" x14ac:dyDescent="0.25">
      <c r="A52" s="14" t="s">
        <v>74</v>
      </c>
      <c r="B52" s="14" t="s">
        <v>73</v>
      </c>
      <c r="C52" s="18">
        <v>16936102</v>
      </c>
      <c r="D52" s="18">
        <v>17646404</v>
      </c>
      <c r="E52" s="18">
        <f t="shared" si="0"/>
        <v>-710302</v>
      </c>
      <c r="F52" s="19">
        <f t="shared" si="1"/>
        <v>0.95974805971800259</v>
      </c>
    </row>
    <row r="53" spans="1:6" x14ac:dyDescent="0.25">
      <c r="A53" s="14" t="s">
        <v>49</v>
      </c>
      <c r="B53" s="14" t="s">
        <v>48</v>
      </c>
      <c r="C53" s="18">
        <v>108984244</v>
      </c>
      <c r="D53" s="18">
        <v>64829152</v>
      </c>
      <c r="E53" s="18">
        <f t="shared" si="0"/>
        <v>44155092</v>
      </c>
      <c r="F53" s="19">
        <f t="shared" si="1"/>
        <v>1.68109933012852</v>
      </c>
    </row>
    <row r="54" spans="1:6" ht="37.5" customHeight="1" x14ac:dyDescent="0.25">
      <c r="A54" s="68" t="s">
        <v>290</v>
      </c>
      <c r="B54" s="69"/>
      <c r="C54" s="69"/>
      <c r="D54" s="69"/>
      <c r="E54" s="69"/>
      <c r="F54" s="69"/>
    </row>
  </sheetData>
  <sortState xmlns:xlrd2="http://schemas.microsoft.com/office/spreadsheetml/2017/richdata2" ref="A8:F53">
    <sortCondition ref="B8:B53"/>
  </sortState>
  <mergeCells count="1">
    <mergeCell ref="A54:F54"/>
  </mergeCells>
  <pageMargins left="0.7" right="0.7" top="0.75" bottom="0.75" header="0.3" footer="0.3"/>
  <pageSetup orientation="portrait"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W42"/>
  <sheetViews>
    <sheetView topLeftCell="A5" zoomScale="90" zoomScaleNormal="90" workbookViewId="0">
      <pane xSplit="1" topLeftCell="AK1" activePane="topRight" state="frozen"/>
      <selection pane="topRight" activeCell="BI36" sqref="BI36"/>
    </sheetView>
  </sheetViews>
  <sheetFormatPr defaultColWidth="9.140625" defaultRowHeight="15" x14ac:dyDescent="0.25"/>
  <cols>
    <col min="1" max="1" width="57.140625" style="25" customWidth="1"/>
    <col min="2" max="16384" width="9.140625" style="25"/>
  </cols>
  <sheetData>
    <row r="1" spans="1:101" ht="42" customHeight="1" x14ac:dyDescent="0.25">
      <c r="A1" s="23" t="s">
        <v>161</v>
      </c>
      <c r="B1" s="24" t="str">
        <f>TRIM(B2)</f>
        <v>2010 Q1</v>
      </c>
      <c r="C1" s="24" t="str">
        <f t="shared" ref="C1:BF1" si="0">TRIM(C2)</f>
        <v>2010 Q2</v>
      </c>
      <c r="D1" s="24" t="str">
        <f t="shared" si="0"/>
        <v>2010 Q3</v>
      </c>
      <c r="E1" s="24" t="str">
        <f t="shared" si="0"/>
        <v>2010 Q4</v>
      </c>
      <c r="F1" s="24" t="str">
        <f t="shared" si="0"/>
        <v>2011 Q1</v>
      </c>
      <c r="G1" s="24" t="str">
        <f t="shared" si="0"/>
        <v>2011 Q2</v>
      </c>
      <c r="H1" s="24" t="str">
        <f t="shared" si="0"/>
        <v>2011 Q3</v>
      </c>
      <c r="I1" s="24" t="str">
        <f t="shared" si="0"/>
        <v>2011 Q4</v>
      </c>
      <c r="J1" s="24" t="str">
        <f t="shared" si="0"/>
        <v>2012 Q1</v>
      </c>
      <c r="K1" s="24" t="str">
        <f t="shared" si="0"/>
        <v>2012 Q2</v>
      </c>
      <c r="L1" s="24" t="str">
        <f t="shared" si="0"/>
        <v>2012 Q3</v>
      </c>
      <c r="M1" s="24" t="str">
        <f t="shared" si="0"/>
        <v>2012 Q4</v>
      </c>
      <c r="N1" s="24" t="str">
        <f t="shared" si="0"/>
        <v>2013 Q1</v>
      </c>
      <c r="O1" s="24" t="str">
        <f t="shared" si="0"/>
        <v>2013 Q2</v>
      </c>
      <c r="P1" s="24" t="str">
        <f t="shared" si="0"/>
        <v>2013 Q3</v>
      </c>
      <c r="Q1" s="24" t="str">
        <f t="shared" si="0"/>
        <v>2013 Q4</v>
      </c>
      <c r="R1" s="24" t="str">
        <f t="shared" si="0"/>
        <v>2014 Q1</v>
      </c>
      <c r="S1" s="24" t="str">
        <f t="shared" si="0"/>
        <v>2014 Q2</v>
      </c>
      <c r="T1" s="24" t="str">
        <f t="shared" si="0"/>
        <v>2014 Q3</v>
      </c>
      <c r="U1" s="24" t="str">
        <f t="shared" si="0"/>
        <v>2014 Q4</v>
      </c>
      <c r="V1" s="24" t="str">
        <f t="shared" si="0"/>
        <v>2015 Q1</v>
      </c>
      <c r="W1" s="24" t="str">
        <f t="shared" si="0"/>
        <v>2015 Q2</v>
      </c>
      <c r="X1" s="24" t="str">
        <f t="shared" si="0"/>
        <v>2015 Q3</v>
      </c>
      <c r="Y1" s="24" t="str">
        <f t="shared" si="0"/>
        <v>2015 Q4</v>
      </c>
      <c r="Z1" s="24" t="str">
        <f t="shared" si="0"/>
        <v>2016 Q1</v>
      </c>
      <c r="AA1" s="24" t="str">
        <f t="shared" si="0"/>
        <v>2016 Q2</v>
      </c>
      <c r="AB1" s="24" t="str">
        <f t="shared" si="0"/>
        <v>2016 Q3</v>
      </c>
      <c r="AC1" s="24" t="str">
        <f t="shared" si="0"/>
        <v>2016 Q4</v>
      </c>
      <c r="AD1" s="24" t="str">
        <f t="shared" si="0"/>
        <v>2017 Q1</v>
      </c>
      <c r="AE1" s="24" t="str">
        <f t="shared" si="0"/>
        <v>2017 Q2</v>
      </c>
      <c r="AF1" s="24" t="str">
        <f t="shared" si="0"/>
        <v>2017 Q3</v>
      </c>
      <c r="AG1" s="24" t="str">
        <f t="shared" si="0"/>
        <v>2017 Q4</v>
      </c>
      <c r="AH1" s="24" t="str">
        <f t="shared" si="0"/>
        <v>2018 Q1</v>
      </c>
      <c r="AI1" s="24" t="str">
        <f t="shared" si="0"/>
        <v>2018 Q2</v>
      </c>
      <c r="AJ1" s="24" t="str">
        <f t="shared" si="0"/>
        <v>2018 Q3</v>
      </c>
      <c r="AK1" s="24" t="str">
        <f t="shared" si="0"/>
        <v>2018 Q4</v>
      </c>
      <c r="AL1" s="24" t="str">
        <f t="shared" si="0"/>
        <v>2019 Q1</v>
      </c>
      <c r="AM1" s="24" t="str">
        <f t="shared" si="0"/>
        <v>2019 Q2</v>
      </c>
      <c r="AN1" s="24" t="str">
        <f t="shared" si="0"/>
        <v>2019 Q3</v>
      </c>
      <c r="AO1" s="24" t="str">
        <f t="shared" si="0"/>
        <v>2019 Q4</v>
      </c>
      <c r="AP1" s="24" t="str">
        <f t="shared" si="0"/>
        <v>2020 Q1</v>
      </c>
      <c r="AQ1" s="24" t="str">
        <f t="shared" si="0"/>
        <v>2020 Q2</v>
      </c>
      <c r="AR1" s="24" t="str">
        <f t="shared" si="0"/>
        <v>2020 Q3</v>
      </c>
      <c r="AS1" s="24" t="str">
        <f t="shared" si="0"/>
        <v>2020 Q4</v>
      </c>
      <c r="AT1" s="24" t="str">
        <f t="shared" si="0"/>
        <v>2021 Q1</v>
      </c>
      <c r="AU1" s="24" t="str">
        <f t="shared" si="0"/>
        <v>2021 Q2</v>
      </c>
      <c r="AV1" s="24" t="str">
        <f t="shared" si="0"/>
        <v>2021 Q3</v>
      </c>
      <c r="AW1" s="24" t="str">
        <f t="shared" si="0"/>
        <v>2021 Q4</v>
      </c>
      <c r="AX1" s="24" t="str">
        <f t="shared" si="0"/>
        <v>2022 Q1</v>
      </c>
      <c r="AY1" s="24" t="str">
        <f t="shared" si="0"/>
        <v>2022 Q2</v>
      </c>
      <c r="AZ1" s="24" t="str">
        <f t="shared" si="0"/>
        <v>2022 Q3</v>
      </c>
      <c r="BA1" s="24" t="str">
        <f t="shared" si="0"/>
        <v>2022 Q4</v>
      </c>
      <c r="BB1" s="24" t="str">
        <f t="shared" si="0"/>
        <v>2023 Q1</v>
      </c>
      <c r="BC1" s="24" t="str">
        <f t="shared" si="0"/>
        <v>2023 Q2</v>
      </c>
      <c r="BD1" s="24" t="str">
        <f t="shared" si="0"/>
        <v>2023 Q3</v>
      </c>
      <c r="BE1" s="24" t="str">
        <f t="shared" si="0"/>
        <v>2023 Q4</v>
      </c>
      <c r="BF1" s="24" t="str">
        <f t="shared" si="0"/>
        <v>2024 Q1</v>
      </c>
    </row>
    <row r="2" spans="1:101" s="29" customFormat="1" ht="47.1" customHeight="1" x14ac:dyDescent="0.25">
      <c r="A2" s="26" t="s">
        <v>162</v>
      </c>
      <c r="B2" s="27" t="s">
        <v>163</v>
      </c>
      <c r="C2" s="27" t="s">
        <v>164</v>
      </c>
      <c r="D2" s="27" t="s">
        <v>165</v>
      </c>
      <c r="E2" s="27" t="s">
        <v>166</v>
      </c>
      <c r="F2" s="27" t="s">
        <v>167</v>
      </c>
      <c r="G2" s="27" t="s">
        <v>168</v>
      </c>
      <c r="H2" s="27" t="s">
        <v>169</v>
      </c>
      <c r="I2" s="27" t="s">
        <v>170</v>
      </c>
      <c r="J2" s="27" t="s">
        <v>171</v>
      </c>
      <c r="K2" s="27" t="s">
        <v>172</v>
      </c>
      <c r="L2" s="27" t="s">
        <v>173</v>
      </c>
      <c r="M2" s="27" t="s">
        <v>174</v>
      </c>
      <c r="N2" s="27" t="s">
        <v>175</v>
      </c>
      <c r="O2" s="27" t="s">
        <v>176</v>
      </c>
      <c r="P2" s="27" t="s">
        <v>177</v>
      </c>
      <c r="Q2" s="27" t="s">
        <v>178</v>
      </c>
      <c r="R2" s="27" t="s">
        <v>179</v>
      </c>
      <c r="S2" s="27" t="s">
        <v>180</v>
      </c>
      <c r="T2" s="27" t="s">
        <v>181</v>
      </c>
      <c r="U2" s="27" t="s">
        <v>182</v>
      </c>
      <c r="V2" s="27" t="s">
        <v>183</v>
      </c>
      <c r="W2" s="27" t="s">
        <v>184</v>
      </c>
      <c r="X2" s="27" t="s">
        <v>185</v>
      </c>
      <c r="Y2" s="27" t="s">
        <v>186</v>
      </c>
      <c r="Z2" s="27" t="s">
        <v>187</v>
      </c>
      <c r="AA2" s="27" t="s">
        <v>188</v>
      </c>
      <c r="AB2" s="27" t="s">
        <v>189</v>
      </c>
      <c r="AC2" s="27" t="s">
        <v>190</v>
      </c>
      <c r="AD2" s="27" t="s">
        <v>191</v>
      </c>
      <c r="AE2" s="27" t="s">
        <v>192</v>
      </c>
      <c r="AF2" s="27" t="s">
        <v>193</v>
      </c>
      <c r="AG2" s="27" t="s">
        <v>194</v>
      </c>
      <c r="AH2" s="27" t="s">
        <v>195</v>
      </c>
      <c r="AI2" s="27" t="s">
        <v>196</v>
      </c>
      <c r="AJ2" s="27" t="s">
        <v>197</v>
      </c>
      <c r="AK2" s="27" t="s">
        <v>198</v>
      </c>
      <c r="AL2" s="27" t="s">
        <v>199</v>
      </c>
      <c r="AM2" s="27" t="s">
        <v>200</v>
      </c>
      <c r="AN2" s="27" t="s">
        <v>201</v>
      </c>
      <c r="AO2" s="27" t="s">
        <v>202</v>
      </c>
      <c r="AP2" s="27" t="s">
        <v>203</v>
      </c>
      <c r="AQ2" s="27" t="s">
        <v>204</v>
      </c>
      <c r="AR2" s="27" t="s">
        <v>205</v>
      </c>
      <c r="AS2" s="27" t="s">
        <v>206</v>
      </c>
      <c r="AT2" s="27" t="s">
        <v>207</v>
      </c>
      <c r="AU2" s="27" t="s">
        <v>208</v>
      </c>
      <c r="AV2" s="27" t="s">
        <v>209</v>
      </c>
      <c r="AW2" s="27" t="s">
        <v>210</v>
      </c>
      <c r="AX2" s="27" t="s">
        <v>211</v>
      </c>
      <c r="AY2" s="27" t="s">
        <v>212</v>
      </c>
      <c r="AZ2" s="27" t="s">
        <v>213</v>
      </c>
      <c r="BA2" s="27" t="s">
        <v>214</v>
      </c>
      <c r="BB2" s="27" t="s">
        <v>215</v>
      </c>
      <c r="BC2" s="27" t="s">
        <v>216</v>
      </c>
      <c r="BD2" s="27" t="s">
        <v>217</v>
      </c>
      <c r="BE2" s="27" t="s">
        <v>218</v>
      </c>
      <c r="BF2" s="27" t="s">
        <v>219</v>
      </c>
      <c r="BG2" s="27" t="s">
        <v>220</v>
      </c>
      <c r="BH2" s="27" t="s">
        <v>221</v>
      </c>
      <c r="BI2" s="27" t="s">
        <v>222</v>
      </c>
      <c r="BJ2" s="27" t="s">
        <v>223</v>
      </c>
      <c r="BK2" s="27" t="s">
        <v>224</v>
      </c>
      <c r="BL2" s="27" t="s">
        <v>225</v>
      </c>
      <c r="BM2" s="27" t="s">
        <v>226</v>
      </c>
      <c r="BN2" s="27" t="s">
        <v>227</v>
      </c>
      <c r="BO2" s="27" t="s">
        <v>228</v>
      </c>
      <c r="BP2" s="27" t="s">
        <v>229</v>
      </c>
      <c r="BQ2" s="27" t="s">
        <v>230</v>
      </c>
      <c r="BR2" s="27" t="s">
        <v>231</v>
      </c>
      <c r="BS2" s="27" t="s">
        <v>232</v>
      </c>
      <c r="BT2" s="27" t="s">
        <v>233</v>
      </c>
      <c r="BU2" s="27" t="s">
        <v>234</v>
      </c>
      <c r="BV2" s="27" t="s">
        <v>235</v>
      </c>
      <c r="BW2" s="27" t="s">
        <v>236</v>
      </c>
      <c r="BX2" s="27" t="s">
        <v>237</v>
      </c>
      <c r="BY2" s="27" t="s">
        <v>238</v>
      </c>
      <c r="BZ2" s="27" t="s">
        <v>239</v>
      </c>
      <c r="CA2" s="27" t="s">
        <v>240</v>
      </c>
      <c r="CB2" s="27" t="s">
        <v>241</v>
      </c>
      <c r="CC2" s="27" t="s">
        <v>242</v>
      </c>
      <c r="CD2" s="27" t="s">
        <v>243</v>
      </c>
      <c r="CE2" s="27" t="s">
        <v>244</v>
      </c>
      <c r="CF2" s="27" t="s">
        <v>245</v>
      </c>
      <c r="CG2" s="27" t="s">
        <v>246</v>
      </c>
      <c r="CH2" s="27" t="s">
        <v>247</v>
      </c>
      <c r="CI2" s="27" t="s">
        <v>248</v>
      </c>
      <c r="CJ2" s="27" t="s">
        <v>249</v>
      </c>
      <c r="CK2" s="27" t="s">
        <v>250</v>
      </c>
      <c r="CL2" s="27" t="s">
        <v>251</v>
      </c>
      <c r="CM2" s="27" t="s">
        <v>252</v>
      </c>
      <c r="CN2" s="27" t="s">
        <v>253</v>
      </c>
      <c r="CO2" s="27" t="s">
        <v>254</v>
      </c>
      <c r="CP2" s="27" t="s">
        <v>255</v>
      </c>
      <c r="CQ2" s="27" t="s">
        <v>256</v>
      </c>
      <c r="CR2" s="27" t="s">
        <v>257</v>
      </c>
      <c r="CS2" s="27" t="s">
        <v>258</v>
      </c>
      <c r="CT2" s="27" t="s">
        <v>259</v>
      </c>
      <c r="CU2" s="27" t="s">
        <v>260</v>
      </c>
      <c r="CV2" s="27" t="s">
        <v>261</v>
      </c>
      <c r="CW2" s="28" t="s">
        <v>262</v>
      </c>
    </row>
    <row r="3" spans="1:101" x14ac:dyDescent="0.25">
      <c r="A3" s="30" t="s">
        <v>263</v>
      </c>
      <c r="CW3" s="31"/>
    </row>
    <row r="4" spans="1:101" x14ac:dyDescent="0.25">
      <c r="A4" s="32" t="s">
        <v>264</v>
      </c>
      <c r="B4" s="33">
        <v>0.84699999999999998</v>
      </c>
      <c r="C4" s="33">
        <v>0.85099999999999998</v>
      </c>
      <c r="D4" s="33">
        <v>0.85599999999999998</v>
      </c>
      <c r="E4" s="33">
        <v>0.85899999999999999</v>
      </c>
      <c r="F4" s="33">
        <v>0.86699999999999999</v>
      </c>
      <c r="G4" s="33">
        <v>0.873</v>
      </c>
      <c r="H4" s="33">
        <v>0.877</v>
      </c>
      <c r="I4" s="33">
        <v>0.879</v>
      </c>
      <c r="J4" s="33">
        <v>0.88600000000000001</v>
      </c>
      <c r="K4" s="33">
        <v>0.88900000000000001</v>
      </c>
      <c r="L4" s="33">
        <v>0.89400000000000002</v>
      </c>
      <c r="M4" s="33">
        <v>0.89600000000000002</v>
      </c>
      <c r="N4" s="33">
        <v>0.90300000000000002</v>
      </c>
      <c r="O4" s="33">
        <v>0.90700000000000003</v>
      </c>
      <c r="P4" s="33">
        <v>0.91200000000000003</v>
      </c>
      <c r="Q4" s="33">
        <v>0.91100000000000003</v>
      </c>
      <c r="R4" s="33">
        <v>0.91800000000000004</v>
      </c>
      <c r="S4" s="33">
        <v>0.92400000000000004</v>
      </c>
      <c r="T4" s="33">
        <v>0.92800000000000005</v>
      </c>
      <c r="U4" s="33">
        <v>0.92900000000000005</v>
      </c>
      <c r="V4" s="33">
        <v>0.93300000000000005</v>
      </c>
      <c r="W4" s="33">
        <v>0.93799999999999994</v>
      </c>
      <c r="X4" s="33">
        <v>0.94299999999999995</v>
      </c>
      <c r="Y4" s="33">
        <v>0.94299999999999995</v>
      </c>
      <c r="Z4" s="33">
        <v>0.94899999999999995</v>
      </c>
      <c r="AA4" s="33">
        <v>0.95599999999999996</v>
      </c>
      <c r="AB4" s="33">
        <v>0.96199999999999997</v>
      </c>
      <c r="AC4" s="33">
        <v>0.96599999999999997</v>
      </c>
      <c r="AD4" s="33">
        <v>0.97399999999999998</v>
      </c>
      <c r="AE4" s="33">
        <v>0.97899999999999998</v>
      </c>
      <c r="AF4" s="33">
        <v>0.98499999999999999</v>
      </c>
      <c r="AG4" s="33">
        <v>0.98799999999999999</v>
      </c>
      <c r="AH4" s="33">
        <v>0.998</v>
      </c>
      <c r="AI4" s="33">
        <v>1.004</v>
      </c>
      <c r="AJ4" s="33">
        <v>1.0089999999999999</v>
      </c>
      <c r="AK4" s="33">
        <v>1.0149999999999999</v>
      </c>
      <c r="AL4" s="33">
        <v>1.0209999999999999</v>
      </c>
      <c r="AM4" s="33">
        <v>1.0269999999999999</v>
      </c>
      <c r="AN4" s="33">
        <v>1.032</v>
      </c>
      <c r="AO4" s="33">
        <v>1.036</v>
      </c>
      <c r="AP4" s="60">
        <v>1.0429999999999999</v>
      </c>
      <c r="AQ4" s="33">
        <v>1.046</v>
      </c>
      <c r="AR4" s="33">
        <v>1.052</v>
      </c>
      <c r="AS4" s="60">
        <v>1.0569999999999999</v>
      </c>
      <c r="AT4" s="33">
        <v>1.07</v>
      </c>
      <c r="AU4" s="33">
        <v>1.081</v>
      </c>
      <c r="AV4" s="33">
        <v>1.0940000000000001</v>
      </c>
      <c r="AW4" s="33">
        <v>1.109</v>
      </c>
      <c r="AX4" s="33">
        <v>1.1279999999999999</v>
      </c>
      <c r="AY4" s="33">
        <v>1.147</v>
      </c>
      <c r="AZ4" s="33">
        <v>1.1619999999999999</v>
      </c>
      <c r="BA4" s="33">
        <v>1.1719999999999999</v>
      </c>
      <c r="BB4" s="33">
        <v>1.1879999999999999</v>
      </c>
      <c r="BC4" s="33">
        <v>1.196</v>
      </c>
      <c r="BD4" s="33">
        <v>1.2090000000000001</v>
      </c>
      <c r="BE4" s="33">
        <v>1.216</v>
      </c>
      <c r="BF4" s="33">
        <v>1.2310000000000001</v>
      </c>
      <c r="BG4" s="33">
        <v>1.2410000000000001</v>
      </c>
      <c r="BH4" s="33">
        <v>1.2529999999999999</v>
      </c>
      <c r="BI4" s="60">
        <v>1.2589999999999999</v>
      </c>
      <c r="BJ4" s="33">
        <v>1.272</v>
      </c>
      <c r="BK4" s="33">
        <v>1.282</v>
      </c>
      <c r="BL4" s="33">
        <v>1.2929999999999999</v>
      </c>
      <c r="BM4" s="33">
        <v>1.2989999999999999</v>
      </c>
      <c r="BN4" s="33">
        <v>1.3120000000000001</v>
      </c>
      <c r="BO4" s="33">
        <v>1.321</v>
      </c>
      <c r="BP4" s="33">
        <v>1.331</v>
      </c>
      <c r="BQ4" s="33">
        <v>1.337</v>
      </c>
      <c r="BR4" s="33">
        <v>1.351</v>
      </c>
      <c r="BS4" s="33">
        <v>1.359</v>
      </c>
      <c r="BT4" s="33">
        <v>1.37</v>
      </c>
      <c r="BU4" s="33">
        <v>1.375</v>
      </c>
      <c r="BV4" s="33">
        <v>1.389</v>
      </c>
      <c r="BW4" s="33">
        <v>1.3979999999999999</v>
      </c>
      <c r="BX4" s="33">
        <v>1.409</v>
      </c>
      <c r="BY4" s="33">
        <v>1.415</v>
      </c>
      <c r="BZ4" s="33">
        <v>1.429</v>
      </c>
      <c r="CA4" s="33">
        <v>1.4379999999999999</v>
      </c>
      <c r="CB4" s="33">
        <v>1.45</v>
      </c>
      <c r="CC4" s="33">
        <v>1.456</v>
      </c>
      <c r="CD4" s="33">
        <v>1.47</v>
      </c>
      <c r="CE4" s="33">
        <v>1.4790000000000001</v>
      </c>
      <c r="CF4" s="33">
        <v>1.4910000000000001</v>
      </c>
      <c r="CG4" s="33">
        <v>1.4970000000000001</v>
      </c>
      <c r="CH4" s="33">
        <v>1.512</v>
      </c>
      <c r="CI4" s="33">
        <v>1.522</v>
      </c>
      <c r="CJ4" s="33">
        <v>1.534</v>
      </c>
      <c r="CK4" s="33">
        <v>1.54</v>
      </c>
      <c r="CL4" s="33">
        <v>1.5549999999999999</v>
      </c>
      <c r="CM4" s="33">
        <v>1.5649999999999999</v>
      </c>
      <c r="CN4" s="33">
        <v>1.577</v>
      </c>
      <c r="CO4" s="33">
        <v>1.583</v>
      </c>
      <c r="CP4" s="33">
        <v>1.599</v>
      </c>
      <c r="CQ4" s="33">
        <v>1.609</v>
      </c>
      <c r="CR4" s="33">
        <v>1.6220000000000001</v>
      </c>
      <c r="CS4" s="33">
        <v>1.629</v>
      </c>
      <c r="CT4" s="33">
        <v>1.645</v>
      </c>
      <c r="CU4" s="33">
        <v>1.6559999999999999</v>
      </c>
      <c r="CV4" s="33">
        <v>1.669</v>
      </c>
      <c r="CW4" s="34">
        <v>1.6759999999999999</v>
      </c>
    </row>
    <row r="5" spans="1:101" x14ac:dyDescent="0.25">
      <c r="A5" s="32" t="s">
        <v>265</v>
      </c>
      <c r="B5" s="35">
        <v>1.8</v>
      </c>
      <c r="C5" s="35">
        <v>1.9</v>
      </c>
      <c r="D5" s="35">
        <v>2.2000000000000002</v>
      </c>
      <c r="E5" s="35">
        <v>2.2999999999999998</v>
      </c>
      <c r="F5" s="35">
        <v>2.2999999999999998</v>
      </c>
      <c r="G5" s="35">
        <v>2.4</v>
      </c>
      <c r="H5" s="35">
        <v>2.4</v>
      </c>
      <c r="I5" s="35">
        <v>2.4</v>
      </c>
      <c r="J5" s="35">
        <v>2.4</v>
      </c>
      <c r="K5" s="35">
        <v>2.2000000000000002</v>
      </c>
      <c r="L5" s="35">
        <v>2</v>
      </c>
      <c r="M5" s="35">
        <v>1.9</v>
      </c>
      <c r="N5" s="35">
        <v>1.9</v>
      </c>
      <c r="O5" s="35">
        <v>2</v>
      </c>
      <c r="P5" s="35">
        <v>2</v>
      </c>
      <c r="Q5" s="35">
        <v>1.9</v>
      </c>
      <c r="R5" s="35">
        <v>1.9</v>
      </c>
      <c r="S5" s="35">
        <v>1.8</v>
      </c>
      <c r="T5" s="35">
        <v>1.8</v>
      </c>
      <c r="U5" s="35">
        <v>1.8</v>
      </c>
      <c r="V5" s="35">
        <v>1.8</v>
      </c>
      <c r="W5" s="35">
        <v>1.7</v>
      </c>
      <c r="X5" s="35">
        <v>1.7</v>
      </c>
      <c r="Y5" s="35">
        <v>1.6</v>
      </c>
      <c r="Z5" s="35">
        <v>1.6</v>
      </c>
      <c r="AA5" s="35">
        <v>1.7</v>
      </c>
      <c r="AB5" s="35">
        <v>1.8</v>
      </c>
      <c r="AC5" s="35">
        <v>2</v>
      </c>
      <c r="AD5" s="35">
        <v>2.2000000000000002</v>
      </c>
      <c r="AE5" s="35">
        <v>2.4</v>
      </c>
      <c r="AF5" s="35">
        <v>2.5</v>
      </c>
      <c r="AG5" s="35">
        <v>2.5</v>
      </c>
      <c r="AH5" s="35">
        <v>2.4</v>
      </c>
      <c r="AI5" s="35">
        <v>2.4</v>
      </c>
      <c r="AJ5" s="35">
        <v>2.5</v>
      </c>
      <c r="AK5" s="35">
        <v>2.5</v>
      </c>
      <c r="AL5" s="35">
        <v>2.5</v>
      </c>
      <c r="AM5" s="35">
        <v>2.4</v>
      </c>
      <c r="AN5" s="35">
        <v>2.4</v>
      </c>
      <c r="AO5" s="35">
        <v>2.2000000000000002</v>
      </c>
      <c r="AP5" s="35">
        <v>2.2000000000000002</v>
      </c>
      <c r="AQ5" s="35">
        <v>2.1</v>
      </c>
      <c r="AR5" s="35">
        <v>2</v>
      </c>
      <c r="AS5" s="35">
        <v>2</v>
      </c>
      <c r="AT5" s="35">
        <v>2.1</v>
      </c>
      <c r="AU5" s="35">
        <v>2.5</v>
      </c>
      <c r="AV5" s="35">
        <v>3</v>
      </c>
      <c r="AW5" s="35">
        <v>3.7</v>
      </c>
      <c r="AX5" s="35">
        <v>4.4000000000000004</v>
      </c>
      <c r="AY5" s="35">
        <v>5.0999999999999996</v>
      </c>
      <c r="AZ5" s="35">
        <v>5.7</v>
      </c>
      <c r="BA5" s="35">
        <v>5.9</v>
      </c>
      <c r="BB5" s="35">
        <v>5.8</v>
      </c>
      <c r="BC5" s="35">
        <v>5.3</v>
      </c>
      <c r="BD5" s="35">
        <v>4.8</v>
      </c>
      <c r="BE5" s="35">
        <v>4.3</v>
      </c>
      <c r="BF5" s="35">
        <v>3.9</v>
      </c>
      <c r="BG5" s="35">
        <v>3.8</v>
      </c>
      <c r="BH5" s="35">
        <v>3.7</v>
      </c>
      <c r="BI5" s="35">
        <v>3.6</v>
      </c>
      <c r="BJ5" s="35">
        <v>3.6</v>
      </c>
      <c r="BK5" s="35">
        <v>3.5</v>
      </c>
      <c r="BL5" s="35">
        <v>3.4</v>
      </c>
      <c r="BM5" s="35">
        <v>3.2</v>
      </c>
      <c r="BN5" s="35">
        <v>3.2</v>
      </c>
      <c r="BO5" s="35">
        <v>3.1</v>
      </c>
      <c r="BP5" s="35">
        <v>3.1</v>
      </c>
      <c r="BQ5" s="35">
        <v>3</v>
      </c>
      <c r="BR5" s="35">
        <v>3</v>
      </c>
      <c r="BS5" s="35">
        <v>2.9</v>
      </c>
      <c r="BT5" s="35">
        <v>2.9</v>
      </c>
      <c r="BU5" s="35">
        <v>2.9</v>
      </c>
      <c r="BV5" s="35">
        <v>2.9</v>
      </c>
      <c r="BW5" s="35">
        <v>2.9</v>
      </c>
      <c r="BX5" s="35">
        <v>2.9</v>
      </c>
      <c r="BY5" s="35">
        <v>2.9</v>
      </c>
      <c r="BZ5" s="35">
        <v>2.9</v>
      </c>
      <c r="CA5" s="35">
        <v>2.9</v>
      </c>
      <c r="CB5" s="35">
        <v>2.9</v>
      </c>
      <c r="CC5" s="35">
        <v>2.9</v>
      </c>
      <c r="CD5" s="35">
        <v>2.9</v>
      </c>
      <c r="CE5" s="35">
        <v>2.9</v>
      </c>
      <c r="CF5" s="35">
        <v>2.9</v>
      </c>
      <c r="CG5" s="35">
        <v>2.9</v>
      </c>
      <c r="CH5" s="35">
        <v>2.8</v>
      </c>
      <c r="CI5" s="35">
        <v>2.8</v>
      </c>
      <c r="CJ5" s="35">
        <v>2.8</v>
      </c>
      <c r="CK5" s="35">
        <v>2.8</v>
      </c>
      <c r="CL5" s="35">
        <v>2.8</v>
      </c>
      <c r="CM5" s="35">
        <v>2.8</v>
      </c>
      <c r="CN5" s="35">
        <v>2.8</v>
      </c>
      <c r="CO5" s="35">
        <v>2.8</v>
      </c>
      <c r="CP5" s="35">
        <v>2.8</v>
      </c>
      <c r="CQ5" s="35">
        <v>2.8</v>
      </c>
      <c r="CR5" s="35">
        <v>2.9</v>
      </c>
      <c r="CS5" s="35">
        <v>2.9</v>
      </c>
      <c r="CT5" s="35">
        <v>2.9</v>
      </c>
      <c r="CU5" s="35">
        <v>2.9</v>
      </c>
      <c r="CV5" s="35">
        <v>2.9</v>
      </c>
      <c r="CW5" s="36">
        <v>2.9</v>
      </c>
    </row>
    <row r="6" spans="1:101" x14ac:dyDescent="0.25">
      <c r="A6" s="30" t="s">
        <v>266</v>
      </c>
      <c r="CW6" s="31"/>
    </row>
    <row r="7" spans="1:101" x14ac:dyDescent="0.25">
      <c r="A7" s="32" t="s">
        <v>264</v>
      </c>
      <c r="B7" s="33">
        <v>0.92400000000000004</v>
      </c>
      <c r="C7" s="33">
        <v>0.92800000000000005</v>
      </c>
      <c r="D7" s="33">
        <v>0.92800000000000005</v>
      </c>
      <c r="E7" s="33">
        <v>0.93100000000000005</v>
      </c>
      <c r="F7" s="33">
        <v>0.93200000000000005</v>
      </c>
      <c r="G7" s="33">
        <v>0.93500000000000005</v>
      </c>
      <c r="H7" s="33">
        <v>0.93400000000000005</v>
      </c>
      <c r="I7" s="33">
        <v>0.93700000000000006</v>
      </c>
      <c r="J7" s="33">
        <v>0.93799999999999994</v>
      </c>
      <c r="K7" s="33">
        <v>0.94199999999999995</v>
      </c>
      <c r="L7" s="33">
        <v>0.94099999999999995</v>
      </c>
      <c r="M7" s="33">
        <v>0.94399999999999995</v>
      </c>
      <c r="N7" s="33">
        <v>0.94699999999999995</v>
      </c>
      <c r="O7" s="33">
        <v>0.95099999999999996</v>
      </c>
      <c r="P7" s="33">
        <v>0.95199999999999996</v>
      </c>
      <c r="Q7" s="33">
        <v>0.95499999999999996</v>
      </c>
      <c r="R7" s="33">
        <v>0.95799999999999996</v>
      </c>
      <c r="S7" s="33">
        <v>0.96199999999999997</v>
      </c>
      <c r="T7" s="33">
        <v>0.96299999999999997</v>
      </c>
      <c r="U7" s="33">
        <v>0.96499999999999997</v>
      </c>
      <c r="V7" s="33">
        <v>0.96799999999999997</v>
      </c>
      <c r="W7" s="33">
        <v>0.97099999999999997</v>
      </c>
      <c r="X7" s="33">
        <v>0.97299999999999998</v>
      </c>
      <c r="Y7" s="33">
        <v>0.97499999999999998</v>
      </c>
      <c r="Z7" s="33">
        <v>0.97699999999999998</v>
      </c>
      <c r="AA7" s="33">
        <v>0.98099999999999998</v>
      </c>
      <c r="AB7" s="33">
        <v>0.98099999999999998</v>
      </c>
      <c r="AC7" s="33">
        <v>0.98499999999999999</v>
      </c>
      <c r="AD7" s="33">
        <v>0.98799999999999999</v>
      </c>
      <c r="AE7" s="33">
        <v>0.99099999999999999</v>
      </c>
      <c r="AF7" s="33">
        <v>0.99199999999999999</v>
      </c>
      <c r="AG7" s="33">
        <v>0.996</v>
      </c>
      <c r="AH7" s="33">
        <v>0.999</v>
      </c>
      <c r="AI7" s="33">
        <v>1.002</v>
      </c>
      <c r="AJ7" s="33">
        <v>1.004</v>
      </c>
      <c r="AK7" s="33">
        <v>1.0089999999999999</v>
      </c>
      <c r="AL7" s="33">
        <v>1.012</v>
      </c>
      <c r="AM7" s="33">
        <v>1.0149999999999999</v>
      </c>
      <c r="AN7" s="33">
        <v>1.016</v>
      </c>
      <c r="AO7" s="33">
        <v>1.0209999999999999</v>
      </c>
      <c r="AP7" s="33">
        <v>1.0249999999999999</v>
      </c>
      <c r="AQ7" s="33">
        <v>1.0269999999999999</v>
      </c>
      <c r="AR7" s="33">
        <v>1.026</v>
      </c>
      <c r="AS7" s="33">
        <v>1.03</v>
      </c>
      <c r="AT7" s="33">
        <v>1.0349999999999999</v>
      </c>
      <c r="AU7" s="33">
        <v>1.0369999999999999</v>
      </c>
      <c r="AV7" s="33">
        <v>1.0369999999999999</v>
      </c>
      <c r="AW7" s="33">
        <v>1.044</v>
      </c>
      <c r="AX7" s="33">
        <v>1.052</v>
      </c>
      <c r="AY7" s="33">
        <v>1.0589999999999999</v>
      </c>
      <c r="AZ7" s="33">
        <v>1.0640000000000001</v>
      </c>
      <c r="BA7" s="33">
        <v>1.075</v>
      </c>
      <c r="BB7" s="33">
        <v>1.0840000000000001</v>
      </c>
      <c r="BC7" s="33">
        <v>1.091</v>
      </c>
      <c r="BD7" s="33">
        <v>1.095</v>
      </c>
      <c r="BE7" s="33">
        <v>1.1060000000000001</v>
      </c>
      <c r="BF7" s="33">
        <v>1.1140000000000001</v>
      </c>
      <c r="BG7" s="33">
        <v>1.121</v>
      </c>
      <c r="BH7" s="33">
        <v>1.1259999999999999</v>
      </c>
      <c r="BI7" s="33">
        <v>1.135</v>
      </c>
      <c r="BJ7" s="33">
        <v>1.143</v>
      </c>
      <c r="BK7" s="33">
        <v>1.1499999999999999</v>
      </c>
      <c r="BL7" s="33">
        <v>1.155</v>
      </c>
      <c r="BM7" s="33">
        <v>1.165</v>
      </c>
      <c r="BN7" s="33">
        <v>1.1719999999999999</v>
      </c>
      <c r="BO7" s="33">
        <v>1.179</v>
      </c>
      <c r="BP7" s="33">
        <v>1.1830000000000001</v>
      </c>
      <c r="BQ7" s="33">
        <v>1.1930000000000001</v>
      </c>
      <c r="BR7" s="33">
        <v>1.2</v>
      </c>
      <c r="BS7" s="33">
        <v>1.208</v>
      </c>
      <c r="BT7" s="33">
        <v>1.212</v>
      </c>
      <c r="BU7" s="33">
        <v>1.222</v>
      </c>
      <c r="BV7" s="33">
        <v>1.23</v>
      </c>
      <c r="BW7" s="33">
        <v>1.2370000000000001</v>
      </c>
      <c r="BX7" s="33">
        <v>1.242</v>
      </c>
      <c r="BY7" s="33">
        <v>1.252</v>
      </c>
      <c r="BZ7" s="33">
        <v>1.26</v>
      </c>
      <c r="CA7" s="33">
        <v>1.2669999999999999</v>
      </c>
      <c r="CB7" s="33">
        <v>1.272</v>
      </c>
      <c r="CC7" s="33">
        <v>1.282</v>
      </c>
      <c r="CD7" s="33">
        <v>1.29</v>
      </c>
      <c r="CE7" s="33">
        <v>1.298</v>
      </c>
      <c r="CF7" s="33">
        <v>1.3029999999999999</v>
      </c>
      <c r="CG7" s="33">
        <v>1.3129999999999999</v>
      </c>
      <c r="CH7" s="33">
        <v>1.321</v>
      </c>
      <c r="CI7" s="33">
        <v>1.3280000000000001</v>
      </c>
      <c r="CJ7" s="33">
        <v>1.3340000000000001</v>
      </c>
      <c r="CK7" s="33">
        <v>1.3440000000000001</v>
      </c>
      <c r="CL7" s="33">
        <v>1.3520000000000001</v>
      </c>
      <c r="CM7" s="33">
        <v>1.359</v>
      </c>
      <c r="CN7" s="33">
        <v>1.365</v>
      </c>
      <c r="CO7" s="33">
        <v>1.375</v>
      </c>
      <c r="CP7" s="33">
        <v>1.383</v>
      </c>
      <c r="CQ7" s="33">
        <v>1.39</v>
      </c>
      <c r="CR7" s="33">
        <v>1.395</v>
      </c>
      <c r="CS7" s="33">
        <v>1.405</v>
      </c>
      <c r="CT7" s="33">
        <v>1.4119999999999999</v>
      </c>
      <c r="CU7" s="33">
        <v>1.4179999999999999</v>
      </c>
      <c r="CV7" s="33">
        <v>1.423</v>
      </c>
      <c r="CW7" s="34">
        <v>1.4330000000000001</v>
      </c>
    </row>
    <row r="8" spans="1:101" x14ac:dyDescent="0.25">
      <c r="A8" s="32" t="s">
        <v>265</v>
      </c>
      <c r="B8" s="35">
        <v>0.7</v>
      </c>
      <c r="C8" s="35">
        <v>0.7</v>
      </c>
      <c r="D8" s="35">
        <v>0.6</v>
      </c>
      <c r="E8" s="35">
        <v>0.6</v>
      </c>
      <c r="F8" s="35">
        <v>0.7</v>
      </c>
      <c r="G8" s="35">
        <v>0.7</v>
      </c>
      <c r="H8" s="35">
        <v>0.7</v>
      </c>
      <c r="I8" s="35">
        <v>0.8</v>
      </c>
      <c r="J8" s="35">
        <v>0.7</v>
      </c>
      <c r="K8" s="35">
        <v>0.7</v>
      </c>
      <c r="L8" s="35">
        <v>0.8</v>
      </c>
      <c r="M8" s="35">
        <v>0.8</v>
      </c>
      <c r="N8" s="35">
        <v>0.8</v>
      </c>
      <c r="O8" s="35">
        <v>0.8</v>
      </c>
      <c r="P8" s="35">
        <v>0.9</v>
      </c>
      <c r="Q8" s="35">
        <v>1</v>
      </c>
      <c r="R8" s="35">
        <v>1.1000000000000001</v>
      </c>
      <c r="S8" s="35">
        <v>1.2</v>
      </c>
      <c r="T8" s="35">
        <v>1.1000000000000001</v>
      </c>
      <c r="U8" s="35">
        <v>1.1000000000000001</v>
      </c>
      <c r="V8" s="35">
        <v>1.1000000000000001</v>
      </c>
      <c r="W8" s="35">
        <v>1</v>
      </c>
      <c r="X8" s="35">
        <v>1</v>
      </c>
      <c r="Y8" s="35">
        <v>1</v>
      </c>
      <c r="Z8" s="35">
        <v>1</v>
      </c>
      <c r="AA8" s="35">
        <v>1</v>
      </c>
      <c r="AB8" s="35">
        <v>1</v>
      </c>
      <c r="AC8" s="35">
        <v>1</v>
      </c>
      <c r="AD8" s="35">
        <v>1</v>
      </c>
      <c r="AE8" s="35">
        <v>1</v>
      </c>
      <c r="AF8" s="35">
        <v>1</v>
      </c>
      <c r="AG8" s="35">
        <v>1.1000000000000001</v>
      </c>
      <c r="AH8" s="35">
        <v>1.1000000000000001</v>
      </c>
      <c r="AI8" s="35">
        <v>1.1000000000000001</v>
      </c>
      <c r="AJ8" s="35">
        <v>1.1000000000000001</v>
      </c>
      <c r="AK8" s="35">
        <v>1.2</v>
      </c>
      <c r="AL8" s="35">
        <v>1.3</v>
      </c>
      <c r="AM8" s="35">
        <v>1.3</v>
      </c>
      <c r="AN8" s="35">
        <v>1.3</v>
      </c>
      <c r="AO8" s="35">
        <v>1.3</v>
      </c>
      <c r="AP8" s="35">
        <v>1.3</v>
      </c>
      <c r="AQ8" s="35">
        <v>1.2</v>
      </c>
      <c r="AR8" s="35">
        <v>1.2</v>
      </c>
      <c r="AS8" s="35">
        <v>1.1000000000000001</v>
      </c>
      <c r="AT8" s="35">
        <v>1</v>
      </c>
      <c r="AU8" s="35">
        <v>0.9</v>
      </c>
      <c r="AV8" s="35">
        <v>1</v>
      </c>
      <c r="AW8" s="35">
        <v>1.1000000000000001</v>
      </c>
      <c r="AX8" s="35">
        <v>1.3</v>
      </c>
      <c r="AY8" s="35">
        <v>1.6</v>
      </c>
      <c r="AZ8" s="35">
        <v>2</v>
      </c>
      <c r="BA8" s="35">
        <v>2.2999999999999998</v>
      </c>
      <c r="BB8" s="35">
        <v>2.7</v>
      </c>
      <c r="BC8" s="35">
        <v>2.9</v>
      </c>
      <c r="BD8" s="35">
        <v>3</v>
      </c>
      <c r="BE8" s="35">
        <v>3</v>
      </c>
      <c r="BF8" s="35">
        <v>2.9</v>
      </c>
      <c r="BG8" s="35">
        <v>2.8</v>
      </c>
      <c r="BH8" s="35">
        <v>2.8</v>
      </c>
      <c r="BI8" s="35">
        <v>2.7</v>
      </c>
      <c r="BJ8" s="35">
        <v>2.7</v>
      </c>
      <c r="BK8" s="35">
        <v>2.7</v>
      </c>
      <c r="BL8" s="35">
        <v>2.6</v>
      </c>
      <c r="BM8" s="35">
        <v>2.6</v>
      </c>
      <c r="BN8" s="35">
        <v>2.6</v>
      </c>
      <c r="BO8" s="35">
        <v>2.5</v>
      </c>
      <c r="BP8" s="35">
        <v>2.5</v>
      </c>
      <c r="BQ8" s="35">
        <v>2.5</v>
      </c>
      <c r="BR8" s="35">
        <v>2.5</v>
      </c>
      <c r="BS8" s="35">
        <v>2.4</v>
      </c>
      <c r="BT8" s="35">
        <v>2.4</v>
      </c>
      <c r="BU8" s="35">
        <v>2.4</v>
      </c>
      <c r="BV8" s="35">
        <v>2.4</v>
      </c>
      <c r="BW8" s="35">
        <v>2.5</v>
      </c>
      <c r="BX8" s="35">
        <v>2.5</v>
      </c>
      <c r="BY8" s="35">
        <v>2.4</v>
      </c>
      <c r="BZ8" s="35">
        <v>2.4</v>
      </c>
      <c r="CA8" s="35">
        <v>2.4</v>
      </c>
      <c r="CB8" s="35">
        <v>2.4</v>
      </c>
      <c r="CC8" s="35">
        <v>2.4</v>
      </c>
      <c r="CD8" s="35">
        <v>2.4</v>
      </c>
      <c r="CE8" s="35">
        <v>2.4</v>
      </c>
      <c r="CF8" s="35">
        <v>2.4</v>
      </c>
      <c r="CG8" s="35">
        <v>2.4</v>
      </c>
      <c r="CH8" s="35">
        <v>2.4</v>
      </c>
      <c r="CI8" s="35">
        <v>2.4</v>
      </c>
      <c r="CJ8" s="35">
        <v>2.4</v>
      </c>
      <c r="CK8" s="35">
        <v>2.4</v>
      </c>
      <c r="CL8" s="35">
        <v>2.4</v>
      </c>
      <c r="CM8" s="35">
        <v>2.4</v>
      </c>
      <c r="CN8" s="35">
        <v>2.2999999999999998</v>
      </c>
      <c r="CO8" s="35">
        <v>2.2999999999999998</v>
      </c>
      <c r="CP8" s="35">
        <v>2.2999999999999998</v>
      </c>
      <c r="CQ8" s="35">
        <v>2.2999999999999998</v>
      </c>
      <c r="CR8" s="35">
        <v>2.2999999999999998</v>
      </c>
      <c r="CS8" s="35">
        <v>2.2000000000000002</v>
      </c>
      <c r="CT8" s="35">
        <v>2.2000000000000002</v>
      </c>
      <c r="CU8" s="35">
        <v>2.1</v>
      </c>
      <c r="CV8" s="35">
        <v>2.1</v>
      </c>
      <c r="CW8" s="36">
        <v>2</v>
      </c>
    </row>
    <row r="9" spans="1:101" x14ac:dyDescent="0.25">
      <c r="A9" s="30" t="s">
        <v>267</v>
      </c>
      <c r="CW9" s="31"/>
    </row>
    <row r="10" spans="1:101" x14ac:dyDescent="0.25">
      <c r="A10" s="32" t="s">
        <v>264</v>
      </c>
      <c r="B10" s="33">
        <v>0.748</v>
      </c>
      <c r="C10" s="33">
        <v>0.751</v>
      </c>
      <c r="D10" s="33">
        <v>0.754</v>
      </c>
      <c r="E10" s="33">
        <v>0.755</v>
      </c>
      <c r="F10" s="33">
        <v>0.76100000000000001</v>
      </c>
      <c r="G10" s="33">
        <v>0.76700000000000002</v>
      </c>
      <c r="H10" s="33">
        <v>0.77</v>
      </c>
      <c r="I10" s="33">
        <v>0.76900000000000002</v>
      </c>
      <c r="J10" s="33">
        <v>0.77400000000000002</v>
      </c>
      <c r="K10" s="33">
        <v>0.77700000000000002</v>
      </c>
      <c r="L10" s="33">
        <v>0.78</v>
      </c>
      <c r="M10" s="33">
        <v>0.78</v>
      </c>
      <c r="N10" s="33">
        <v>0.78500000000000003</v>
      </c>
      <c r="O10" s="33">
        <v>0.78800000000000003</v>
      </c>
      <c r="P10" s="33">
        <v>0.79</v>
      </c>
      <c r="Q10" s="33">
        <v>0.79</v>
      </c>
      <c r="R10" s="33">
        <v>0.79500000000000004</v>
      </c>
      <c r="S10" s="33">
        <v>0.79900000000000004</v>
      </c>
      <c r="T10" s="33">
        <v>0.80400000000000005</v>
      </c>
      <c r="U10" s="33">
        <v>0.80500000000000005</v>
      </c>
      <c r="V10" s="33">
        <v>0.80800000000000005</v>
      </c>
      <c r="W10" s="33">
        <v>0.81399999999999995</v>
      </c>
      <c r="X10" s="33">
        <v>0.81899999999999995</v>
      </c>
      <c r="Y10" s="33">
        <v>0.82</v>
      </c>
      <c r="Z10" s="33">
        <v>0.82399999999999995</v>
      </c>
      <c r="AA10" s="33">
        <v>0.82899999999999996</v>
      </c>
      <c r="AB10" s="33">
        <v>0.83499999999999996</v>
      </c>
      <c r="AC10" s="33">
        <v>0.83799999999999997</v>
      </c>
      <c r="AD10" s="33">
        <v>0.84399999999999997</v>
      </c>
      <c r="AE10" s="33">
        <v>0.85</v>
      </c>
      <c r="AF10" s="33">
        <v>0.85499999999999998</v>
      </c>
      <c r="AG10" s="33">
        <v>0.85899999999999999</v>
      </c>
      <c r="AH10" s="33">
        <v>0.86699999999999999</v>
      </c>
      <c r="AI10" s="33">
        <v>0.872</v>
      </c>
      <c r="AJ10" s="33">
        <v>0.877</v>
      </c>
      <c r="AK10" s="33">
        <v>0.88200000000000001</v>
      </c>
      <c r="AL10" s="33">
        <v>0.88600000000000001</v>
      </c>
      <c r="AM10" s="33">
        <v>0.89200000000000002</v>
      </c>
      <c r="AN10" s="33">
        <v>0.89500000000000002</v>
      </c>
      <c r="AO10" s="33">
        <v>0.89800000000000002</v>
      </c>
      <c r="AP10" s="33">
        <v>0.90500000000000003</v>
      </c>
      <c r="AQ10" s="33">
        <v>0.90900000000000003</v>
      </c>
      <c r="AR10" s="33">
        <v>0.91500000000000004</v>
      </c>
      <c r="AS10" s="33">
        <v>0.92100000000000004</v>
      </c>
      <c r="AT10" s="33">
        <v>0.93200000000000005</v>
      </c>
      <c r="AU10" s="33">
        <v>0.94399999999999995</v>
      </c>
      <c r="AV10" s="33">
        <v>0.96</v>
      </c>
      <c r="AW10" s="33">
        <v>0.97299999999999998</v>
      </c>
      <c r="AX10" s="33">
        <v>0.99</v>
      </c>
      <c r="AY10" s="33">
        <v>1.01</v>
      </c>
      <c r="AZ10" s="33">
        <v>1.0269999999999999</v>
      </c>
      <c r="BA10" s="33">
        <v>1.038</v>
      </c>
      <c r="BB10" s="33">
        <v>1.05</v>
      </c>
      <c r="BC10" s="33">
        <v>1.06</v>
      </c>
      <c r="BD10" s="33">
        <v>1.0740000000000001</v>
      </c>
      <c r="BE10" s="33">
        <v>1.08</v>
      </c>
      <c r="BF10" s="33">
        <v>1.089</v>
      </c>
      <c r="BG10" s="33">
        <v>1.0980000000000001</v>
      </c>
      <c r="BH10" s="33">
        <v>1.107</v>
      </c>
      <c r="BI10" s="33">
        <v>1.113</v>
      </c>
      <c r="BJ10" s="33">
        <v>1.1220000000000001</v>
      </c>
      <c r="BK10" s="33">
        <v>1.131</v>
      </c>
      <c r="BL10" s="33">
        <v>1.1399999999999999</v>
      </c>
      <c r="BM10" s="33">
        <v>1.145</v>
      </c>
      <c r="BN10" s="33">
        <v>1.155</v>
      </c>
      <c r="BO10" s="33">
        <v>1.1619999999999999</v>
      </c>
      <c r="BP10" s="33">
        <v>1.171</v>
      </c>
      <c r="BQ10" s="33">
        <v>1.1759999999999999</v>
      </c>
      <c r="BR10" s="33">
        <v>1.1870000000000001</v>
      </c>
      <c r="BS10" s="33">
        <v>1.1950000000000001</v>
      </c>
      <c r="BT10" s="33">
        <v>1.2030000000000001</v>
      </c>
      <c r="BU10" s="33">
        <v>1.208</v>
      </c>
      <c r="BV10" s="33">
        <v>1.218</v>
      </c>
      <c r="BW10" s="33">
        <v>1.226</v>
      </c>
      <c r="BX10" s="33">
        <v>1.2350000000000001</v>
      </c>
      <c r="BY10" s="33">
        <v>1.24</v>
      </c>
      <c r="BZ10" s="33">
        <v>1.25</v>
      </c>
      <c r="CA10" s="33">
        <v>1.258</v>
      </c>
      <c r="CB10" s="33">
        <v>1.2669999999999999</v>
      </c>
      <c r="CC10" s="33">
        <v>1.2729999999999999</v>
      </c>
      <c r="CD10" s="33">
        <v>1.284</v>
      </c>
      <c r="CE10" s="33">
        <v>1.292</v>
      </c>
      <c r="CF10" s="33">
        <v>1.3009999999999999</v>
      </c>
      <c r="CG10" s="33">
        <v>1.3069999999999999</v>
      </c>
      <c r="CH10" s="33">
        <v>1.3180000000000001</v>
      </c>
      <c r="CI10" s="33">
        <v>1.3260000000000001</v>
      </c>
      <c r="CJ10" s="33">
        <v>1.3360000000000001</v>
      </c>
      <c r="CK10" s="33">
        <v>1.341</v>
      </c>
      <c r="CL10" s="33">
        <v>1.353</v>
      </c>
      <c r="CM10" s="33">
        <v>1.361</v>
      </c>
      <c r="CN10" s="33">
        <v>1.371</v>
      </c>
      <c r="CO10" s="33">
        <v>1.3759999999999999</v>
      </c>
      <c r="CP10" s="33">
        <v>1.3879999999999999</v>
      </c>
      <c r="CQ10" s="33">
        <v>1.397</v>
      </c>
      <c r="CR10" s="33">
        <v>1.407</v>
      </c>
      <c r="CS10" s="33">
        <v>1.413</v>
      </c>
      <c r="CT10" s="33">
        <v>1.425</v>
      </c>
      <c r="CU10" s="33">
        <v>1.4339999999999999</v>
      </c>
      <c r="CV10" s="33">
        <v>1.444</v>
      </c>
      <c r="CW10" s="34">
        <v>1.45</v>
      </c>
    </row>
    <row r="11" spans="1:101" x14ac:dyDescent="0.25">
      <c r="A11" s="32" t="s">
        <v>265</v>
      </c>
      <c r="B11" s="35" t="s">
        <v>268</v>
      </c>
      <c r="C11" s="35" t="s">
        <v>268</v>
      </c>
      <c r="D11" s="35" t="s">
        <v>268</v>
      </c>
      <c r="E11" s="35" t="s">
        <v>268</v>
      </c>
      <c r="F11" s="35" t="s">
        <v>268</v>
      </c>
      <c r="G11" s="35">
        <v>1.7</v>
      </c>
      <c r="H11" s="35">
        <v>1.8</v>
      </c>
      <c r="I11" s="35">
        <v>1.9</v>
      </c>
      <c r="J11" s="35">
        <v>1.9</v>
      </c>
      <c r="K11" s="35">
        <v>1.7</v>
      </c>
      <c r="L11" s="35">
        <v>1.6</v>
      </c>
      <c r="M11" s="35">
        <v>1.4</v>
      </c>
      <c r="N11" s="35">
        <v>1.3</v>
      </c>
      <c r="O11" s="35">
        <v>1.4</v>
      </c>
      <c r="P11" s="35">
        <v>1.4</v>
      </c>
      <c r="Q11" s="35">
        <v>1.4</v>
      </c>
      <c r="R11" s="35">
        <v>1.3</v>
      </c>
      <c r="S11" s="35">
        <v>1.3</v>
      </c>
      <c r="T11" s="35">
        <v>1.4</v>
      </c>
      <c r="U11" s="35">
        <v>1.6</v>
      </c>
      <c r="V11" s="35">
        <v>1.7</v>
      </c>
      <c r="W11" s="35">
        <v>1.8</v>
      </c>
      <c r="X11" s="35">
        <v>1.8</v>
      </c>
      <c r="Y11" s="35">
        <v>1.8</v>
      </c>
      <c r="Z11" s="35">
        <v>1.9</v>
      </c>
      <c r="AA11" s="35">
        <v>1.9</v>
      </c>
      <c r="AB11" s="35">
        <v>1.9</v>
      </c>
      <c r="AC11" s="35">
        <v>2</v>
      </c>
      <c r="AD11" s="35">
        <v>2.1</v>
      </c>
      <c r="AE11" s="35">
        <v>2.2999999999999998</v>
      </c>
      <c r="AF11" s="35">
        <v>2.4</v>
      </c>
      <c r="AG11" s="35">
        <v>2.5</v>
      </c>
      <c r="AH11" s="35">
        <v>2.5</v>
      </c>
      <c r="AI11" s="35">
        <v>2.5</v>
      </c>
      <c r="AJ11" s="35">
        <v>2.5</v>
      </c>
      <c r="AK11" s="35">
        <v>2.6</v>
      </c>
      <c r="AL11" s="35">
        <v>2.5</v>
      </c>
      <c r="AM11" s="35">
        <v>2.4</v>
      </c>
      <c r="AN11" s="35">
        <v>2.2999999999999998</v>
      </c>
      <c r="AO11" s="35">
        <v>2.1</v>
      </c>
      <c r="AP11" s="35">
        <v>2</v>
      </c>
      <c r="AQ11" s="35">
        <v>2</v>
      </c>
      <c r="AR11" s="35">
        <v>2</v>
      </c>
      <c r="AS11" s="35">
        <v>2.2000000000000002</v>
      </c>
      <c r="AT11" s="35">
        <v>2.5</v>
      </c>
      <c r="AU11" s="35">
        <v>2.9</v>
      </c>
      <c r="AV11" s="35">
        <v>3.6</v>
      </c>
      <c r="AW11" s="35">
        <v>4.4000000000000004</v>
      </c>
      <c r="AX11" s="35">
        <v>5.2</v>
      </c>
      <c r="AY11" s="35">
        <v>5.9</v>
      </c>
      <c r="AZ11" s="35">
        <v>6.5</v>
      </c>
      <c r="BA11" s="35">
        <v>6.7</v>
      </c>
      <c r="BB11" s="35">
        <v>6.7</v>
      </c>
      <c r="BC11" s="35">
        <v>6.2</v>
      </c>
      <c r="BD11" s="35">
        <v>5.6</v>
      </c>
      <c r="BE11" s="35">
        <v>4.9000000000000004</v>
      </c>
      <c r="BF11" s="35">
        <v>4.3</v>
      </c>
      <c r="BG11" s="35">
        <v>4</v>
      </c>
      <c r="BH11" s="35">
        <v>3.6</v>
      </c>
      <c r="BI11" s="35">
        <v>3.3</v>
      </c>
      <c r="BJ11" s="35">
        <v>3.1</v>
      </c>
      <c r="BK11" s="35">
        <v>3</v>
      </c>
      <c r="BL11" s="35">
        <v>3</v>
      </c>
      <c r="BM11" s="35">
        <v>3</v>
      </c>
      <c r="BN11" s="35">
        <v>2.9</v>
      </c>
      <c r="BO11" s="35">
        <v>2.9</v>
      </c>
      <c r="BP11" s="35">
        <v>2.8</v>
      </c>
      <c r="BQ11" s="35">
        <v>2.8</v>
      </c>
      <c r="BR11" s="35">
        <v>2.8</v>
      </c>
      <c r="BS11" s="35">
        <v>2.8</v>
      </c>
      <c r="BT11" s="35">
        <v>2.8</v>
      </c>
      <c r="BU11" s="35">
        <v>2.8</v>
      </c>
      <c r="BV11" s="35">
        <v>2.7</v>
      </c>
      <c r="BW11" s="35">
        <v>2.7</v>
      </c>
      <c r="BX11" s="35">
        <v>2.7</v>
      </c>
      <c r="BY11" s="35">
        <v>2.6</v>
      </c>
      <c r="BZ11" s="35">
        <v>2.6</v>
      </c>
      <c r="CA11" s="35">
        <v>2.6</v>
      </c>
      <c r="CB11" s="35">
        <v>2.6</v>
      </c>
      <c r="CC11" s="35">
        <v>2.6</v>
      </c>
      <c r="CD11" s="35">
        <v>2.7</v>
      </c>
      <c r="CE11" s="35">
        <v>2.7</v>
      </c>
      <c r="CF11" s="35">
        <v>2.7</v>
      </c>
      <c r="CG11" s="35">
        <v>2.7</v>
      </c>
      <c r="CH11" s="35">
        <v>2.7</v>
      </c>
      <c r="CI11" s="35">
        <v>2.7</v>
      </c>
      <c r="CJ11" s="35">
        <v>2.7</v>
      </c>
      <c r="CK11" s="35">
        <v>2.7</v>
      </c>
      <c r="CL11" s="35">
        <v>2.6</v>
      </c>
      <c r="CM11" s="35">
        <v>2.6</v>
      </c>
      <c r="CN11" s="35">
        <v>2.6</v>
      </c>
      <c r="CO11" s="35">
        <v>2.6</v>
      </c>
      <c r="CP11" s="35">
        <v>2.6</v>
      </c>
      <c r="CQ11" s="35">
        <v>2.6</v>
      </c>
      <c r="CR11" s="35">
        <v>2.6</v>
      </c>
      <c r="CS11" s="35">
        <v>2.6</v>
      </c>
      <c r="CT11" s="35">
        <v>2.6</v>
      </c>
      <c r="CU11" s="35">
        <v>2.6</v>
      </c>
      <c r="CV11" s="35">
        <v>2.7</v>
      </c>
      <c r="CW11" s="36">
        <v>2.7</v>
      </c>
    </row>
    <row r="12" spans="1:101" x14ac:dyDescent="0.25">
      <c r="A12" s="30" t="s">
        <v>269</v>
      </c>
      <c r="CW12" s="31"/>
    </row>
    <row r="13" spans="1:101" x14ac:dyDescent="0.25">
      <c r="A13" s="32" t="s">
        <v>264</v>
      </c>
      <c r="B13" s="33">
        <v>0.78900000000000003</v>
      </c>
      <c r="C13" s="33">
        <v>0.79200000000000004</v>
      </c>
      <c r="D13" s="33">
        <v>0.79600000000000004</v>
      </c>
      <c r="E13" s="33">
        <v>0.79800000000000004</v>
      </c>
      <c r="F13" s="33">
        <v>0.80300000000000005</v>
      </c>
      <c r="G13" s="33">
        <v>0.80800000000000005</v>
      </c>
      <c r="H13" s="33">
        <v>0.81200000000000006</v>
      </c>
      <c r="I13" s="33">
        <v>0.81299999999999994</v>
      </c>
      <c r="J13" s="33">
        <v>0.81899999999999995</v>
      </c>
      <c r="K13" s="33">
        <v>0.82299999999999995</v>
      </c>
      <c r="L13" s="33">
        <v>0.82499999999999996</v>
      </c>
      <c r="M13" s="33">
        <v>0.82699999999999996</v>
      </c>
      <c r="N13" s="33">
        <v>0.83199999999999996</v>
      </c>
      <c r="O13" s="33">
        <v>0.83599999999999997</v>
      </c>
      <c r="P13" s="33">
        <v>0.83899999999999997</v>
      </c>
      <c r="Q13" s="33">
        <v>0.84099999999999997</v>
      </c>
      <c r="R13" s="33">
        <v>0.84499999999999997</v>
      </c>
      <c r="S13" s="33">
        <v>0.85</v>
      </c>
      <c r="T13" s="33">
        <v>0.85299999999999998</v>
      </c>
      <c r="U13" s="33">
        <v>0.85499999999999998</v>
      </c>
      <c r="V13" s="33">
        <v>0.85799999999999998</v>
      </c>
      <c r="W13" s="33">
        <v>0.86199999999999999</v>
      </c>
      <c r="X13" s="33">
        <v>0.86599999999999999</v>
      </c>
      <c r="Y13" s="33">
        <v>0.86699999999999999</v>
      </c>
      <c r="Z13" s="33">
        <v>0.872</v>
      </c>
      <c r="AA13" s="33">
        <v>0.877</v>
      </c>
      <c r="AB13" s="33">
        <v>0.88200000000000001</v>
      </c>
      <c r="AC13" s="33">
        <v>0.88500000000000001</v>
      </c>
      <c r="AD13" s="33">
        <v>0.89100000000000001</v>
      </c>
      <c r="AE13" s="33">
        <v>0.89600000000000002</v>
      </c>
      <c r="AF13" s="33">
        <v>0.9</v>
      </c>
      <c r="AG13" s="33">
        <v>0.90400000000000003</v>
      </c>
      <c r="AH13" s="33">
        <v>0.91200000000000003</v>
      </c>
      <c r="AI13" s="33">
        <v>0.91800000000000004</v>
      </c>
      <c r="AJ13" s="33">
        <v>0.92400000000000004</v>
      </c>
      <c r="AK13" s="33">
        <v>0.93</v>
      </c>
      <c r="AL13" s="33">
        <v>0.93500000000000005</v>
      </c>
      <c r="AM13" s="33">
        <v>0.94099999999999995</v>
      </c>
      <c r="AN13" s="33">
        <v>0.94599999999999995</v>
      </c>
      <c r="AO13" s="33">
        <v>0.95099999999999996</v>
      </c>
      <c r="AP13" s="33">
        <v>0.95799999999999996</v>
      </c>
      <c r="AQ13" s="33">
        <v>0.95699999999999996</v>
      </c>
      <c r="AR13" s="33">
        <v>0.96499999999999997</v>
      </c>
      <c r="AS13" s="33">
        <v>0.97</v>
      </c>
      <c r="AT13" s="33">
        <v>0.98</v>
      </c>
      <c r="AU13" s="33">
        <v>0.99199999999999999</v>
      </c>
      <c r="AV13" s="33">
        <v>1.006</v>
      </c>
      <c r="AW13" s="33">
        <v>1.022</v>
      </c>
      <c r="AX13" s="33">
        <v>1.0389999999999999</v>
      </c>
      <c r="AY13" s="33">
        <v>1.0549999999999999</v>
      </c>
      <c r="AZ13" s="33">
        <v>1.07</v>
      </c>
      <c r="BA13" s="33">
        <v>1.0820000000000001</v>
      </c>
      <c r="BB13" s="33">
        <v>1.0960000000000001</v>
      </c>
      <c r="BC13" s="33">
        <v>1.1060000000000001</v>
      </c>
      <c r="BD13" s="33">
        <v>1.119</v>
      </c>
      <c r="BE13" s="33">
        <v>1.1259999999999999</v>
      </c>
      <c r="BF13" s="33">
        <v>1.141</v>
      </c>
      <c r="BG13" s="33">
        <v>1.151</v>
      </c>
      <c r="BH13" s="33">
        <v>1.163</v>
      </c>
      <c r="BI13" s="33">
        <v>1.1679999999999999</v>
      </c>
      <c r="BJ13" s="33">
        <v>1.179</v>
      </c>
      <c r="BK13" s="33">
        <v>1.1879999999999999</v>
      </c>
      <c r="BL13" s="33">
        <v>1.198</v>
      </c>
      <c r="BM13" s="33">
        <v>1.2030000000000001</v>
      </c>
      <c r="BN13" s="33">
        <v>1.214</v>
      </c>
      <c r="BO13" s="33">
        <v>1.2230000000000001</v>
      </c>
      <c r="BP13" s="33">
        <v>1.2330000000000001</v>
      </c>
      <c r="BQ13" s="33">
        <v>1.238</v>
      </c>
      <c r="BR13" s="33">
        <v>1.2490000000000001</v>
      </c>
      <c r="BS13" s="33">
        <v>1.258</v>
      </c>
      <c r="BT13" s="33">
        <v>1.268</v>
      </c>
      <c r="BU13" s="33">
        <v>1.2729999999999999</v>
      </c>
      <c r="BV13" s="33">
        <v>1.284</v>
      </c>
      <c r="BW13" s="33">
        <v>1.2929999999999999</v>
      </c>
      <c r="BX13" s="33">
        <v>1.3029999999999999</v>
      </c>
      <c r="BY13" s="33">
        <v>1.3089999999999999</v>
      </c>
      <c r="BZ13" s="33">
        <v>1.32</v>
      </c>
      <c r="CA13" s="33">
        <v>1.329</v>
      </c>
      <c r="CB13" s="33">
        <v>1.34</v>
      </c>
      <c r="CC13" s="33">
        <v>1.345</v>
      </c>
      <c r="CD13" s="33">
        <v>1.357</v>
      </c>
      <c r="CE13" s="33">
        <v>1.3660000000000001</v>
      </c>
      <c r="CF13" s="33">
        <v>1.377</v>
      </c>
      <c r="CG13" s="33">
        <v>1.383</v>
      </c>
      <c r="CH13" s="33">
        <v>1.3939999999999999</v>
      </c>
      <c r="CI13" s="33">
        <v>1.4039999999999999</v>
      </c>
      <c r="CJ13" s="33">
        <v>1.415</v>
      </c>
      <c r="CK13" s="33">
        <v>1.421</v>
      </c>
      <c r="CL13" s="33">
        <v>1.4330000000000001</v>
      </c>
      <c r="CM13" s="33">
        <v>1.4430000000000001</v>
      </c>
      <c r="CN13" s="33">
        <v>1.454</v>
      </c>
      <c r="CO13" s="33">
        <v>1.46</v>
      </c>
      <c r="CP13" s="33">
        <v>1.472</v>
      </c>
      <c r="CQ13" s="33">
        <v>1.4830000000000001</v>
      </c>
      <c r="CR13" s="33">
        <v>1.4950000000000001</v>
      </c>
      <c r="CS13" s="33">
        <v>1.5009999999999999</v>
      </c>
      <c r="CT13" s="33">
        <v>1.5129999999999999</v>
      </c>
      <c r="CU13" s="33">
        <v>1.524</v>
      </c>
      <c r="CV13" s="33">
        <v>1.536</v>
      </c>
      <c r="CW13" s="34">
        <v>1.5429999999999999</v>
      </c>
    </row>
    <row r="14" spans="1:101" x14ac:dyDescent="0.25">
      <c r="A14" s="32" t="s">
        <v>265</v>
      </c>
      <c r="B14" s="35" t="s">
        <v>268</v>
      </c>
      <c r="C14" s="35" t="s">
        <v>268</v>
      </c>
      <c r="D14" s="35" t="s">
        <v>268</v>
      </c>
      <c r="E14" s="35" t="s">
        <v>268</v>
      </c>
      <c r="F14" s="35" t="s">
        <v>268</v>
      </c>
      <c r="G14" s="35" t="s">
        <v>268</v>
      </c>
      <c r="H14" s="35" t="s">
        <v>268</v>
      </c>
      <c r="I14" s="35">
        <v>1.9</v>
      </c>
      <c r="J14" s="35">
        <v>2</v>
      </c>
      <c r="K14" s="35">
        <v>1.9</v>
      </c>
      <c r="L14" s="35">
        <v>1.8</v>
      </c>
      <c r="M14" s="35">
        <v>1.8</v>
      </c>
      <c r="N14" s="35">
        <v>1.7</v>
      </c>
      <c r="O14" s="35">
        <v>1.6</v>
      </c>
      <c r="P14" s="35">
        <v>1.6</v>
      </c>
      <c r="Q14" s="35">
        <v>1.6</v>
      </c>
      <c r="R14" s="35">
        <v>1.6</v>
      </c>
      <c r="S14" s="35">
        <v>1.7</v>
      </c>
      <c r="T14" s="35">
        <v>1.6</v>
      </c>
      <c r="U14" s="35">
        <v>1.6</v>
      </c>
      <c r="V14" s="35">
        <v>1.6</v>
      </c>
      <c r="W14" s="35">
        <v>1.6</v>
      </c>
      <c r="X14" s="35">
        <v>1.5</v>
      </c>
      <c r="Y14" s="35">
        <v>1.5</v>
      </c>
      <c r="Z14" s="35">
        <v>1.5</v>
      </c>
      <c r="AA14" s="35">
        <v>1.6</v>
      </c>
      <c r="AB14" s="35">
        <v>1.7</v>
      </c>
      <c r="AC14" s="35">
        <v>1.8</v>
      </c>
      <c r="AD14" s="35">
        <v>2</v>
      </c>
      <c r="AE14" s="35">
        <v>2.1</v>
      </c>
      <c r="AF14" s="35">
        <v>2.1</v>
      </c>
      <c r="AG14" s="35">
        <v>2.2000000000000002</v>
      </c>
      <c r="AH14" s="35">
        <v>2.2000000000000002</v>
      </c>
      <c r="AI14" s="35">
        <v>2.2999999999999998</v>
      </c>
      <c r="AJ14" s="35">
        <v>2.4</v>
      </c>
      <c r="AK14" s="35">
        <v>2.6</v>
      </c>
      <c r="AL14" s="35">
        <v>2.6</v>
      </c>
      <c r="AM14" s="35">
        <v>2.6</v>
      </c>
      <c r="AN14" s="35">
        <v>2.5</v>
      </c>
      <c r="AO14" s="35">
        <v>2.4</v>
      </c>
      <c r="AP14" s="35">
        <v>2.4</v>
      </c>
      <c r="AQ14" s="35">
        <v>2.2000000000000002</v>
      </c>
      <c r="AR14" s="35">
        <v>2.1</v>
      </c>
      <c r="AS14" s="35">
        <v>2.1</v>
      </c>
      <c r="AT14" s="35">
        <v>2</v>
      </c>
      <c r="AU14" s="35">
        <v>2.5</v>
      </c>
      <c r="AV14" s="35">
        <v>3.1</v>
      </c>
      <c r="AW14" s="35">
        <v>3.9</v>
      </c>
      <c r="AX14" s="35">
        <v>4.8</v>
      </c>
      <c r="AY14" s="35">
        <v>5.5</v>
      </c>
      <c r="AZ14" s="35">
        <v>6</v>
      </c>
      <c r="BA14" s="35">
        <v>6.2</v>
      </c>
      <c r="BB14" s="35">
        <v>6</v>
      </c>
      <c r="BC14" s="35">
        <v>5.6</v>
      </c>
      <c r="BD14" s="35">
        <v>5.2</v>
      </c>
      <c r="BE14" s="35">
        <v>4.7</v>
      </c>
      <c r="BF14" s="35">
        <v>4.4000000000000004</v>
      </c>
      <c r="BG14" s="35">
        <v>4.2</v>
      </c>
      <c r="BH14" s="35">
        <v>4.0999999999999996</v>
      </c>
      <c r="BI14" s="35">
        <v>4</v>
      </c>
      <c r="BJ14" s="35">
        <v>3.8</v>
      </c>
      <c r="BK14" s="35">
        <v>3.5</v>
      </c>
      <c r="BL14" s="35">
        <v>3.3</v>
      </c>
      <c r="BM14" s="35">
        <v>3.1</v>
      </c>
      <c r="BN14" s="35">
        <v>3.1</v>
      </c>
      <c r="BO14" s="35">
        <v>3</v>
      </c>
      <c r="BP14" s="35">
        <v>3</v>
      </c>
      <c r="BQ14" s="35">
        <v>2.9</v>
      </c>
      <c r="BR14" s="35">
        <v>2.9</v>
      </c>
      <c r="BS14" s="35">
        <v>2.9</v>
      </c>
      <c r="BT14" s="35">
        <v>2.9</v>
      </c>
      <c r="BU14" s="35">
        <v>2.9</v>
      </c>
      <c r="BV14" s="35">
        <v>2.8</v>
      </c>
      <c r="BW14" s="35">
        <v>2.8</v>
      </c>
      <c r="BX14" s="35">
        <v>2.8</v>
      </c>
      <c r="BY14" s="35">
        <v>2.8</v>
      </c>
      <c r="BZ14" s="35">
        <v>2.8</v>
      </c>
      <c r="CA14" s="35">
        <v>2.8</v>
      </c>
      <c r="CB14" s="35">
        <v>2.8</v>
      </c>
      <c r="CC14" s="35">
        <v>2.8</v>
      </c>
      <c r="CD14" s="35">
        <v>2.8</v>
      </c>
      <c r="CE14" s="35">
        <v>2.8</v>
      </c>
      <c r="CF14" s="35">
        <v>2.8</v>
      </c>
      <c r="CG14" s="35">
        <v>2.8</v>
      </c>
      <c r="CH14" s="35">
        <v>2.8</v>
      </c>
      <c r="CI14" s="35">
        <v>2.8</v>
      </c>
      <c r="CJ14" s="35">
        <v>2.8</v>
      </c>
      <c r="CK14" s="35">
        <v>2.8</v>
      </c>
      <c r="CL14" s="35">
        <v>2.8</v>
      </c>
      <c r="CM14" s="35">
        <v>2.8</v>
      </c>
      <c r="CN14" s="35">
        <v>2.8</v>
      </c>
      <c r="CO14" s="35">
        <v>2.8</v>
      </c>
      <c r="CP14" s="35">
        <v>2.8</v>
      </c>
      <c r="CQ14" s="35">
        <v>2.8</v>
      </c>
      <c r="CR14" s="35">
        <v>2.8</v>
      </c>
      <c r="CS14" s="35">
        <v>2.8</v>
      </c>
      <c r="CT14" s="35">
        <v>2.8</v>
      </c>
      <c r="CU14" s="35">
        <v>2.8</v>
      </c>
      <c r="CV14" s="35">
        <v>2.8</v>
      </c>
      <c r="CW14" s="36">
        <v>2.8</v>
      </c>
    </row>
    <row r="15" spans="1:101" x14ac:dyDescent="0.25">
      <c r="A15" s="37" t="s">
        <v>270</v>
      </c>
      <c r="CW15" s="31"/>
    </row>
    <row r="16" spans="1:101" x14ac:dyDescent="0.25">
      <c r="A16" s="32" t="s">
        <v>264</v>
      </c>
      <c r="B16" s="33">
        <v>0.79700000000000004</v>
      </c>
      <c r="C16" s="33">
        <v>0.80100000000000005</v>
      </c>
      <c r="D16" s="33">
        <v>0.80500000000000005</v>
      </c>
      <c r="E16" s="33">
        <v>0.80800000000000005</v>
      </c>
      <c r="F16" s="33">
        <v>0.81399999999999995</v>
      </c>
      <c r="G16" s="33">
        <v>0.81899999999999995</v>
      </c>
      <c r="H16" s="33">
        <v>0.82299999999999995</v>
      </c>
      <c r="I16" s="33">
        <v>0.82399999999999995</v>
      </c>
      <c r="J16" s="33">
        <v>0.83</v>
      </c>
      <c r="K16" s="33">
        <v>0.83299999999999996</v>
      </c>
      <c r="L16" s="33">
        <v>0.83599999999999997</v>
      </c>
      <c r="M16" s="33">
        <v>0.83899999999999997</v>
      </c>
      <c r="N16" s="33">
        <v>0.84399999999999997</v>
      </c>
      <c r="O16" s="33">
        <v>0.84799999999999998</v>
      </c>
      <c r="P16" s="33">
        <v>0.85199999999999998</v>
      </c>
      <c r="Q16" s="33">
        <v>0.85299999999999998</v>
      </c>
      <c r="R16" s="33">
        <v>0.85799999999999998</v>
      </c>
      <c r="S16" s="33">
        <v>0.86299999999999999</v>
      </c>
      <c r="T16" s="33">
        <v>0.86599999999999999</v>
      </c>
      <c r="U16" s="33">
        <v>0.86799999999999999</v>
      </c>
      <c r="V16" s="33">
        <v>0.871</v>
      </c>
      <c r="W16" s="33">
        <v>0.876</v>
      </c>
      <c r="X16" s="33">
        <v>0.88</v>
      </c>
      <c r="Y16" s="33">
        <v>0.88200000000000001</v>
      </c>
      <c r="Z16" s="33">
        <v>0.88700000000000001</v>
      </c>
      <c r="AA16" s="33">
        <v>0.89300000000000002</v>
      </c>
      <c r="AB16" s="33">
        <v>0.89700000000000002</v>
      </c>
      <c r="AC16" s="33">
        <v>0.90200000000000002</v>
      </c>
      <c r="AD16" s="33">
        <v>0.90900000000000003</v>
      </c>
      <c r="AE16" s="33">
        <v>0.91300000000000003</v>
      </c>
      <c r="AF16" s="33">
        <v>0.91800000000000004</v>
      </c>
      <c r="AG16" s="33">
        <v>0.92200000000000004</v>
      </c>
      <c r="AH16" s="33">
        <v>0.92900000000000005</v>
      </c>
      <c r="AI16" s="33">
        <v>0.93500000000000005</v>
      </c>
      <c r="AJ16" s="33">
        <v>0.93899999999999995</v>
      </c>
      <c r="AK16" s="33">
        <v>0.94499999999999995</v>
      </c>
      <c r="AL16" s="33">
        <v>0.95099999999999996</v>
      </c>
      <c r="AM16" s="33">
        <v>0.95599999999999996</v>
      </c>
      <c r="AN16" s="33">
        <v>0.96099999999999997</v>
      </c>
      <c r="AO16" s="33">
        <v>0.96599999999999997</v>
      </c>
      <c r="AP16" s="33">
        <v>0.97199999999999998</v>
      </c>
      <c r="AQ16" s="33">
        <v>0.97499999999999998</v>
      </c>
      <c r="AR16" s="33">
        <v>0.98</v>
      </c>
      <c r="AS16" s="33">
        <v>0.98399999999999999</v>
      </c>
      <c r="AT16" s="33">
        <v>0.995</v>
      </c>
      <c r="AU16" s="33">
        <v>1.004</v>
      </c>
      <c r="AV16" s="33">
        <v>1.016</v>
      </c>
      <c r="AW16" s="33">
        <v>1.03</v>
      </c>
      <c r="AX16" s="33">
        <v>1.046</v>
      </c>
      <c r="AY16" s="33">
        <v>1.0609999999999999</v>
      </c>
      <c r="AZ16" s="33">
        <v>1.075</v>
      </c>
      <c r="BA16" s="33">
        <v>1.0860000000000001</v>
      </c>
      <c r="BB16" s="33">
        <v>1.1000000000000001</v>
      </c>
      <c r="BC16" s="33">
        <v>1.109</v>
      </c>
      <c r="BD16" s="33">
        <v>1.121</v>
      </c>
      <c r="BE16" s="33">
        <v>1.129</v>
      </c>
      <c r="BF16" s="33">
        <v>1.143</v>
      </c>
      <c r="BG16" s="33">
        <v>1.153</v>
      </c>
      <c r="BH16" s="33">
        <v>1.1639999999999999</v>
      </c>
      <c r="BI16" s="33">
        <v>1.171</v>
      </c>
      <c r="BJ16" s="33">
        <v>1.1830000000000001</v>
      </c>
      <c r="BK16" s="33">
        <v>1.1919999999999999</v>
      </c>
      <c r="BL16" s="33">
        <v>1.202</v>
      </c>
      <c r="BM16" s="33">
        <v>1.2090000000000001</v>
      </c>
      <c r="BN16" s="33">
        <v>1.22</v>
      </c>
      <c r="BO16" s="33">
        <v>1.2290000000000001</v>
      </c>
      <c r="BP16" s="33">
        <v>1.238</v>
      </c>
      <c r="BQ16" s="33">
        <v>1.2450000000000001</v>
      </c>
      <c r="BR16" s="33">
        <v>1.256</v>
      </c>
      <c r="BS16" s="33">
        <v>1.2649999999999999</v>
      </c>
      <c r="BT16" s="33">
        <v>1.274</v>
      </c>
      <c r="BU16" s="33">
        <v>1.2809999999999999</v>
      </c>
      <c r="BV16" s="33">
        <v>1.2929999999999999</v>
      </c>
      <c r="BW16" s="33">
        <v>1.3009999999999999</v>
      </c>
      <c r="BX16" s="33">
        <v>1.3109999999999999</v>
      </c>
      <c r="BY16" s="33">
        <v>1.3180000000000001</v>
      </c>
      <c r="BZ16" s="33">
        <v>1.33</v>
      </c>
      <c r="CA16" s="33">
        <v>1.339</v>
      </c>
      <c r="CB16" s="33">
        <v>1.349</v>
      </c>
      <c r="CC16" s="33">
        <v>1.3560000000000001</v>
      </c>
      <c r="CD16" s="33">
        <v>1.3680000000000001</v>
      </c>
      <c r="CE16" s="33">
        <v>1.377</v>
      </c>
      <c r="CF16" s="33">
        <v>1.387</v>
      </c>
      <c r="CG16" s="33">
        <v>1.3939999999999999</v>
      </c>
      <c r="CH16" s="33">
        <v>1.407</v>
      </c>
      <c r="CI16" s="33">
        <v>1.4159999999999999</v>
      </c>
      <c r="CJ16" s="33">
        <v>1.427</v>
      </c>
      <c r="CK16" s="33">
        <v>1.4339999999999999</v>
      </c>
      <c r="CL16" s="33">
        <v>1.4470000000000001</v>
      </c>
      <c r="CM16" s="33">
        <v>1.456</v>
      </c>
      <c r="CN16" s="33">
        <v>1.4670000000000001</v>
      </c>
      <c r="CO16" s="33">
        <v>1.474</v>
      </c>
      <c r="CP16" s="33">
        <v>1.488</v>
      </c>
      <c r="CQ16" s="33">
        <v>1.4970000000000001</v>
      </c>
      <c r="CR16" s="33">
        <v>1.5089999999999999</v>
      </c>
      <c r="CS16" s="33">
        <v>1.516</v>
      </c>
      <c r="CT16" s="33">
        <v>1.53</v>
      </c>
      <c r="CU16" s="33">
        <v>1.54</v>
      </c>
      <c r="CV16" s="33">
        <v>1.552</v>
      </c>
      <c r="CW16" s="34">
        <v>1.56</v>
      </c>
    </row>
    <row r="17" spans="1:101" x14ac:dyDescent="0.25">
      <c r="A17" s="32" t="s">
        <v>265</v>
      </c>
      <c r="B17" s="35">
        <v>1.8</v>
      </c>
      <c r="C17" s="35">
        <v>1.9</v>
      </c>
      <c r="D17" s="35">
        <v>2</v>
      </c>
      <c r="E17" s="35">
        <v>2</v>
      </c>
      <c r="F17" s="35">
        <v>2.1</v>
      </c>
      <c r="G17" s="35">
        <v>2.1</v>
      </c>
      <c r="H17" s="35">
        <v>2.2000000000000002</v>
      </c>
      <c r="I17" s="35">
        <v>2.1</v>
      </c>
      <c r="J17" s="35">
        <v>2.1</v>
      </c>
      <c r="K17" s="35">
        <v>1.9</v>
      </c>
      <c r="L17" s="35">
        <v>1.8</v>
      </c>
      <c r="M17" s="35">
        <v>1.8</v>
      </c>
      <c r="N17" s="35">
        <v>1.7</v>
      </c>
      <c r="O17" s="35">
        <v>1.7</v>
      </c>
      <c r="P17" s="35">
        <v>1.8</v>
      </c>
      <c r="Q17" s="35">
        <v>1.8</v>
      </c>
      <c r="R17" s="35">
        <v>1.8</v>
      </c>
      <c r="S17" s="35">
        <v>1.7</v>
      </c>
      <c r="T17" s="35">
        <v>1.7</v>
      </c>
      <c r="U17" s="35">
        <v>1.7</v>
      </c>
      <c r="V17" s="35">
        <v>1.7</v>
      </c>
      <c r="W17" s="35">
        <v>1.6</v>
      </c>
      <c r="X17" s="35">
        <v>1.6</v>
      </c>
      <c r="Y17" s="35">
        <v>1.6</v>
      </c>
      <c r="Z17" s="35">
        <v>1.6</v>
      </c>
      <c r="AA17" s="35">
        <v>1.7</v>
      </c>
      <c r="AB17" s="35">
        <v>1.8</v>
      </c>
      <c r="AC17" s="35">
        <v>2</v>
      </c>
      <c r="AD17" s="35">
        <v>2.2000000000000002</v>
      </c>
      <c r="AE17" s="35">
        <v>2.2999999999999998</v>
      </c>
      <c r="AF17" s="35">
        <v>2.2999999999999998</v>
      </c>
      <c r="AG17" s="35">
        <v>2.2999999999999998</v>
      </c>
      <c r="AH17" s="35">
        <v>2.2999999999999998</v>
      </c>
      <c r="AI17" s="35">
        <v>2.2999999999999998</v>
      </c>
      <c r="AJ17" s="35">
        <v>2.2999999999999998</v>
      </c>
      <c r="AK17" s="35">
        <v>2.4</v>
      </c>
      <c r="AL17" s="35">
        <v>2.4</v>
      </c>
      <c r="AM17" s="35">
        <v>2.4</v>
      </c>
      <c r="AN17" s="35">
        <v>2.4</v>
      </c>
      <c r="AO17" s="35">
        <v>2.2999999999999998</v>
      </c>
      <c r="AP17" s="35">
        <v>2.2000000000000002</v>
      </c>
      <c r="AQ17" s="35">
        <v>2.2000000000000002</v>
      </c>
      <c r="AR17" s="35">
        <v>2.1</v>
      </c>
      <c r="AS17" s="35">
        <v>2</v>
      </c>
      <c r="AT17" s="35">
        <v>2.1</v>
      </c>
      <c r="AU17" s="35">
        <v>2.2999999999999998</v>
      </c>
      <c r="AV17" s="35">
        <v>2.8</v>
      </c>
      <c r="AW17" s="35">
        <v>3.4</v>
      </c>
      <c r="AX17" s="35">
        <v>4.0999999999999996</v>
      </c>
      <c r="AY17" s="35">
        <v>4.8</v>
      </c>
      <c r="AZ17" s="35">
        <v>5.3</v>
      </c>
      <c r="BA17" s="35">
        <v>5.5</v>
      </c>
      <c r="BB17" s="35">
        <v>5.5</v>
      </c>
      <c r="BC17" s="35">
        <v>5.2</v>
      </c>
      <c r="BD17" s="35">
        <v>4.8</v>
      </c>
      <c r="BE17" s="35">
        <v>4.5</v>
      </c>
      <c r="BF17" s="35">
        <v>4.2</v>
      </c>
      <c r="BG17" s="35">
        <v>4</v>
      </c>
      <c r="BH17" s="35">
        <v>3.9</v>
      </c>
      <c r="BI17" s="35">
        <v>3.8</v>
      </c>
      <c r="BJ17" s="35">
        <v>3.7</v>
      </c>
      <c r="BK17" s="35">
        <v>3.6</v>
      </c>
      <c r="BL17" s="35">
        <v>3.5</v>
      </c>
      <c r="BM17" s="35">
        <v>3.3</v>
      </c>
      <c r="BN17" s="35">
        <v>3.3</v>
      </c>
      <c r="BO17" s="35">
        <v>3.2</v>
      </c>
      <c r="BP17" s="35">
        <v>3.1</v>
      </c>
      <c r="BQ17" s="35">
        <v>3.1</v>
      </c>
      <c r="BR17" s="35">
        <v>3</v>
      </c>
      <c r="BS17" s="35">
        <v>3</v>
      </c>
      <c r="BT17" s="35">
        <v>2.9</v>
      </c>
      <c r="BU17" s="35">
        <v>2.9</v>
      </c>
      <c r="BV17" s="35">
        <v>2.9</v>
      </c>
      <c r="BW17" s="35">
        <v>2.9</v>
      </c>
      <c r="BX17" s="35">
        <v>2.9</v>
      </c>
      <c r="BY17" s="35">
        <v>2.9</v>
      </c>
      <c r="BZ17" s="35">
        <v>2.9</v>
      </c>
      <c r="CA17" s="35">
        <v>2.9</v>
      </c>
      <c r="CB17" s="35">
        <v>2.9</v>
      </c>
      <c r="CC17" s="35">
        <v>2.9</v>
      </c>
      <c r="CD17" s="35">
        <v>2.9</v>
      </c>
      <c r="CE17" s="35">
        <v>2.9</v>
      </c>
      <c r="CF17" s="35">
        <v>2.9</v>
      </c>
      <c r="CG17" s="35">
        <v>2.9</v>
      </c>
      <c r="CH17" s="35">
        <v>2.9</v>
      </c>
      <c r="CI17" s="35">
        <v>2.8</v>
      </c>
      <c r="CJ17" s="35">
        <v>2.8</v>
      </c>
      <c r="CK17" s="35">
        <v>2.8</v>
      </c>
      <c r="CL17" s="35">
        <v>2.8</v>
      </c>
      <c r="CM17" s="35">
        <v>2.8</v>
      </c>
      <c r="CN17" s="35">
        <v>2.8</v>
      </c>
      <c r="CO17" s="35">
        <v>2.8</v>
      </c>
      <c r="CP17" s="35">
        <v>2.8</v>
      </c>
      <c r="CQ17" s="35">
        <v>2.8</v>
      </c>
      <c r="CR17" s="35">
        <v>2.8</v>
      </c>
      <c r="CS17" s="35">
        <v>2.8</v>
      </c>
      <c r="CT17" s="35">
        <v>2.8</v>
      </c>
      <c r="CU17" s="35">
        <v>2.8</v>
      </c>
      <c r="CV17" s="35">
        <v>2.8</v>
      </c>
      <c r="CW17" s="36">
        <v>2.9</v>
      </c>
    </row>
    <row r="18" spans="1:101" x14ac:dyDescent="0.25">
      <c r="A18" s="37" t="s">
        <v>271</v>
      </c>
      <c r="CW18" s="31"/>
    </row>
    <row r="19" spans="1:101" x14ac:dyDescent="0.25">
      <c r="A19" s="32" t="s">
        <v>264</v>
      </c>
      <c r="B19" s="33">
        <v>0.79500000000000004</v>
      </c>
      <c r="C19" s="33">
        <v>0.79900000000000004</v>
      </c>
      <c r="D19" s="33">
        <v>0.80200000000000005</v>
      </c>
      <c r="E19" s="33">
        <v>0.80500000000000005</v>
      </c>
      <c r="F19" s="33">
        <v>0.81200000000000006</v>
      </c>
      <c r="G19" s="33">
        <v>0.81599999999999995</v>
      </c>
      <c r="H19" s="33">
        <v>0.81899999999999995</v>
      </c>
      <c r="I19" s="33">
        <v>0.82099999999999995</v>
      </c>
      <c r="J19" s="33">
        <v>0.82699999999999996</v>
      </c>
      <c r="K19" s="33">
        <v>0.83099999999999996</v>
      </c>
      <c r="L19" s="33">
        <v>0.83399999999999996</v>
      </c>
      <c r="M19" s="33">
        <v>0.83599999999999997</v>
      </c>
      <c r="N19" s="33">
        <v>0.84099999999999997</v>
      </c>
      <c r="O19" s="33">
        <v>0.84499999999999997</v>
      </c>
      <c r="P19" s="33">
        <v>0.84899999999999998</v>
      </c>
      <c r="Q19" s="33">
        <v>0.85</v>
      </c>
      <c r="R19" s="33">
        <v>0.85499999999999998</v>
      </c>
      <c r="S19" s="33">
        <v>0.86</v>
      </c>
      <c r="T19" s="33">
        <v>0.86399999999999999</v>
      </c>
      <c r="U19" s="33">
        <v>0.86599999999999999</v>
      </c>
      <c r="V19" s="33">
        <v>0.87</v>
      </c>
      <c r="W19" s="33">
        <v>0.874</v>
      </c>
      <c r="X19" s="33">
        <v>0.878</v>
      </c>
      <c r="Y19" s="33">
        <v>0.88</v>
      </c>
      <c r="Z19" s="33">
        <v>0.88500000000000001</v>
      </c>
      <c r="AA19" s="33">
        <v>0.89</v>
      </c>
      <c r="AB19" s="33">
        <v>0.89500000000000002</v>
      </c>
      <c r="AC19" s="33">
        <v>0.89900000000000002</v>
      </c>
      <c r="AD19" s="33">
        <v>0.90600000000000003</v>
      </c>
      <c r="AE19" s="33">
        <v>0.91100000000000003</v>
      </c>
      <c r="AF19" s="33">
        <v>0.91500000000000004</v>
      </c>
      <c r="AG19" s="33">
        <v>0.91900000000000004</v>
      </c>
      <c r="AH19" s="33">
        <v>0.92800000000000005</v>
      </c>
      <c r="AI19" s="33">
        <v>0.93300000000000005</v>
      </c>
      <c r="AJ19" s="33">
        <v>0.93899999999999995</v>
      </c>
      <c r="AK19" s="33">
        <v>0.94399999999999995</v>
      </c>
      <c r="AL19" s="33">
        <v>0.95</v>
      </c>
      <c r="AM19" s="33">
        <v>0.95599999999999996</v>
      </c>
      <c r="AN19" s="33">
        <v>0.96099999999999997</v>
      </c>
      <c r="AO19" s="33">
        <v>0.96499999999999997</v>
      </c>
      <c r="AP19" s="33">
        <v>0.97199999999999998</v>
      </c>
      <c r="AQ19" s="33">
        <v>0.97299999999999998</v>
      </c>
      <c r="AR19" s="33">
        <v>0.98</v>
      </c>
      <c r="AS19" s="33">
        <v>0.98499999999999999</v>
      </c>
      <c r="AT19" s="33">
        <v>0.995</v>
      </c>
      <c r="AU19" s="33">
        <v>1.004</v>
      </c>
      <c r="AV19" s="33">
        <v>1.0169999999999999</v>
      </c>
      <c r="AW19" s="33">
        <v>1.0289999999999999</v>
      </c>
      <c r="AX19" s="33">
        <v>1.046</v>
      </c>
      <c r="AY19" s="33">
        <v>1.0620000000000001</v>
      </c>
      <c r="AZ19" s="33">
        <v>1.075</v>
      </c>
      <c r="BA19" s="33">
        <v>1.085</v>
      </c>
      <c r="BB19" s="33">
        <v>1.099</v>
      </c>
      <c r="BC19" s="33">
        <v>1.1080000000000001</v>
      </c>
      <c r="BD19" s="33">
        <v>1.1200000000000001</v>
      </c>
      <c r="BE19" s="33">
        <v>1.127</v>
      </c>
      <c r="BF19" s="33">
        <v>1.141</v>
      </c>
      <c r="BG19" s="33">
        <v>1.151</v>
      </c>
      <c r="BH19" s="33">
        <v>1.161</v>
      </c>
      <c r="BI19" s="33">
        <v>1.1679999999999999</v>
      </c>
      <c r="BJ19" s="33">
        <v>1.179</v>
      </c>
      <c r="BK19" s="33">
        <v>1.1879999999999999</v>
      </c>
      <c r="BL19" s="33">
        <v>1.1970000000000001</v>
      </c>
      <c r="BM19" s="33">
        <v>1.2030000000000001</v>
      </c>
      <c r="BN19" s="33">
        <v>1.2150000000000001</v>
      </c>
      <c r="BO19" s="33">
        <v>1.2230000000000001</v>
      </c>
      <c r="BP19" s="33">
        <v>1.232</v>
      </c>
      <c r="BQ19" s="33">
        <v>1.238</v>
      </c>
      <c r="BR19" s="33">
        <v>1.25</v>
      </c>
      <c r="BS19" s="33">
        <v>1.2589999999999999</v>
      </c>
      <c r="BT19" s="33">
        <v>1.268</v>
      </c>
      <c r="BU19" s="33">
        <v>1.274</v>
      </c>
      <c r="BV19" s="33">
        <v>1.286</v>
      </c>
      <c r="BW19" s="33">
        <v>1.2949999999999999</v>
      </c>
      <c r="BX19" s="33">
        <v>1.304</v>
      </c>
      <c r="BY19" s="33">
        <v>1.3109999999999999</v>
      </c>
      <c r="BZ19" s="33">
        <v>1.323</v>
      </c>
      <c r="CA19" s="33">
        <v>1.3320000000000001</v>
      </c>
      <c r="CB19" s="33">
        <v>1.341</v>
      </c>
      <c r="CC19" s="33">
        <v>1.3480000000000001</v>
      </c>
      <c r="CD19" s="33">
        <v>1.361</v>
      </c>
      <c r="CE19" s="33">
        <v>1.37</v>
      </c>
      <c r="CF19" s="33">
        <v>1.379</v>
      </c>
      <c r="CG19" s="33">
        <v>1.3859999999999999</v>
      </c>
      <c r="CH19" s="33">
        <v>1.399</v>
      </c>
      <c r="CI19" s="33">
        <v>1.4079999999999999</v>
      </c>
      <c r="CJ19" s="33">
        <v>1.4179999999999999</v>
      </c>
      <c r="CK19" s="33">
        <v>1.425</v>
      </c>
      <c r="CL19" s="33">
        <v>1.4379999999999999</v>
      </c>
      <c r="CM19" s="33">
        <v>1.448</v>
      </c>
      <c r="CN19" s="33">
        <v>1.458</v>
      </c>
      <c r="CO19" s="33">
        <v>1.4650000000000001</v>
      </c>
      <c r="CP19" s="33">
        <v>1.4790000000000001</v>
      </c>
      <c r="CQ19" s="33">
        <v>1.488</v>
      </c>
      <c r="CR19" s="33">
        <v>1.4990000000000001</v>
      </c>
      <c r="CS19" s="33">
        <v>1.5069999999999999</v>
      </c>
      <c r="CT19" s="33">
        <v>1.5209999999999999</v>
      </c>
      <c r="CU19" s="33">
        <v>1.5309999999999999</v>
      </c>
      <c r="CV19" s="33">
        <v>1.542</v>
      </c>
      <c r="CW19" s="34">
        <v>1.55</v>
      </c>
    </row>
    <row r="20" spans="1:101" x14ac:dyDescent="0.25">
      <c r="A20" s="32" t="s">
        <v>265</v>
      </c>
      <c r="B20" s="35">
        <v>1.6</v>
      </c>
      <c r="C20" s="35">
        <v>1.7</v>
      </c>
      <c r="D20" s="35">
        <v>1.8</v>
      </c>
      <c r="E20" s="35">
        <v>1.9</v>
      </c>
      <c r="F20" s="35">
        <v>1.9</v>
      </c>
      <c r="G20" s="35">
        <v>2</v>
      </c>
      <c r="H20" s="35">
        <v>2</v>
      </c>
      <c r="I20" s="35">
        <v>2</v>
      </c>
      <c r="J20" s="35">
        <v>2</v>
      </c>
      <c r="K20" s="35">
        <v>1.9</v>
      </c>
      <c r="L20" s="35">
        <v>1.8</v>
      </c>
      <c r="M20" s="35">
        <v>1.8</v>
      </c>
      <c r="N20" s="35">
        <v>1.8</v>
      </c>
      <c r="O20" s="35">
        <v>1.8</v>
      </c>
      <c r="P20" s="35">
        <v>1.8</v>
      </c>
      <c r="Q20" s="35">
        <v>1.8</v>
      </c>
      <c r="R20" s="35">
        <v>1.7</v>
      </c>
      <c r="S20" s="35">
        <v>1.7</v>
      </c>
      <c r="T20" s="35">
        <v>1.7</v>
      </c>
      <c r="U20" s="35">
        <v>1.7</v>
      </c>
      <c r="V20" s="35">
        <v>1.8</v>
      </c>
      <c r="W20" s="35">
        <v>1.7</v>
      </c>
      <c r="X20" s="35">
        <v>1.7</v>
      </c>
      <c r="Y20" s="35">
        <v>1.6</v>
      </c>
      <c r="Z20" s="35">
        <v>1.6</v>
      </c>
      <c r="AA20" s="35">
        <v>1.7</v>
      </c>
      <c r="AB20" s="35">
        <v>1.8</v>
      </c>
      <c r="AC20" s="35">
        <v>1.9</v>
      </c>
      <c r="AD20" s="35">
        <v>2.1</v>
      </c>
      <c r="AE20" s="35">
        <v>2.2000000000000002</v>
      </c>
      <c r="AF20" s="35">
        <v>2.2999999999999998</v>
      </c>
      <c r="AG20" s="35">
        <v>2.2999999999999998</v>
      </c>
      <c r="AH20" s="35">
        <v>2.2999999999999998</v>
      </c>
      <c r="AI20" s="35">
        <v>2.4</v>
      </c>
      <c r="AJ20" s="35">
        <v>2.4</v>
      </c>
      <c r="AK20" s="35">
        <v>2.6</v>
      </c>
      <c r="AL20" s="35">
        <v>2.5</v>
      </c>
      <c r="AM20" s="35">
        <v>2.5</v>
      </c>
      <c r="AN20" s="35">
        <v>2.4</v>
      </c>
      <c r="AO20" s="35">
        <v>2.2999999999999998</v>
      </c>
      <c r="AP20" s="35">
        <v>2.2999999999999998</v>
      </c>
      <c r="AQ20" s="35">
        <v>2.2000000000000002</v>
      </c>
      <c r="AR20" s="35">
        <v>2.1</v>
      </c>
      <c r="AS20" s="35">
        <v>2.1</v>
      </c>
      <c r="AT20" s="35">
        <v>2.1</v>
      </c>
      <c r="AU20" s="35">
        <v>2.4</v>
      </c>
      <c r="AV20" s="35">
        <v>2.8</v>
      </c>
      <c r="AW20" s="35">
        <v>3.5</v>
      </c>
      <c r="AX20" s="35">
        <v>4.0999999999999996</v>
      </c>
      <c r="AY20" s="35">
        <v>4.8</v>
      </c>
      <c r="AZ20" s="35">
        <v>5.3</v>
      </c>
      <c r="BA20" s="35">
        <v>5.5</v>
      </c>
      <c r="BB20" s="35">
        <v>5.5</v>
      </c>
      <c r="BC20" s="35">
        <v>5.0999999999999996</v>
      </c>
      <c r="BD20" s="35">
        <v>4.8</v>
      </c>
      <c r="BE20" s="35">
        <v>4.4000000000000004</v>
      </c>
      <c r="BF20" s="35">
        <v>4.0999999999999996</v>
      </c>
      <c r="BG20" s="35">
        <v>3.9</v>
      </c>
      <c r="BH20" s="35">
        <v>3.8</v>
      </c>
      <c r="BI20" s="35">
        <v>3.7</v>
      </c>
      <c r="BJ20" s="35">
        <v>3.6</v>
      </c>
      <c r="BK20" s="35">
        <v>3.5</v>
      </c>
      <c r="BL20" s="35">
        <v>3.3</v>
      </c>
      <c r="BM20" s="35">
        <v>3.2</v>
      </c>
      <c r="BN20" s="35">
        <v>3.1</v>
      </c>
      <c r="BO20" s="35">
        <v>3</v>
      </c>
      <c r="BP20" s="35">
        <v>3</v>
      </c>
      <c r="BQ20" s="35">
        <v>3</v>
      </c>
      <c r="BR20" s="35">
        <v>2.9</v>
      </c>
      <c r="BS20" s="35">
        <v>2.9</v>
      </c>
      <c r="BT20" s="35">
        <v>2.9</v>
      </c>
      <c r="BU20" s="35">
        <v>2.9</v>
      </c>
      <c r="BV20" s="35">
        <v>2.9</v>
      </c>
      <c r="BW20" s="35">
        <v>2.9</v>
      </c>
      <c r="BX20" s="35">
        <v>2.9</v>
      </c>
      <c r="BY20" s="35">
        <v>2.9</v>
      </c>
      <c r="BZ20" s="35">
        <v>2.9</v>
      </c>
      <c r="CA20" s="35">
        <v>2.9</v>
      </c>
      <c r="CB20" s="35">
        <v>2.9</v>
      </c>
      <c r="CC20" s="35">
        <v>2.9</v>
      </c>
      <c r="CD20" s="35">
        <v>2.9</v>
      </c>
      <c r="CE20" s="35">
        <v>2.8</v>
      </c>
      <c r="CF20" s="35">
        <v>2.8</v>
      </c>
      <c r="CG20" s="35">
        <v>2.8</v>
      </c>
      <c r="CH20" s="35">
        <v>2.8</v>
      </c>
      <c r="CI20" s="35">
        <v>2.8</v>
      </c>
      <c r="CJ20" s="35">
        <v>2.8</v>
      </c>
      <c r="CK20" s="35">
        <v>2.8</v>
      </c>
      <c r="CL20" s="35">
        <v>2.8</v>
      </c>
      <c r="CM20" s="35">
        <v>2.8</v>
      </c>
      <c r="CN20" s="35">
        <v>2.8</v>
      </c>
      <c r="CO20" s="35">
        <v>2.8</v>
      </c>
      <c r="CP20" s="35">
        <v>2.8</v>
      </c>
      <c r="CQ20" s="35">
        <v>2.8</v>
      </c>
      <c r="CR20" s="35">
        <v>2.8</v>
      </c>
      <c r="CS20" s="35">
        <v>2.8</v>
      </c>
      <c r="CT20" s="35">
        <v>2.8</v>
      </c>
      <c r="CU20" s="35">
        <v>2.8</v>
      </c>
      <c r="CV20" s="35">
        <v>2.8</v>
      </c>
      <c r="CW20" s="36">
        <v>2.8</v>
      </c>
    </row>
    <row r="21" spans="1:101" x14ac:dyDescent="0.25">
      <c r="A21" s="30" t="s">
        <v>272</v>
      </c>
      <c r="CW21" s="31"/>
    </row>
    <row r="22" spans="1:101" x14ac:dyDescent="0.25">
      <c r="A22" s="32" t="s">
        <v>264</v>
      </c>
      <c r="B22" s="33">
        <v>0.75700000000000001</v>
      </c>
      <c r="C22" s="33">
        <v>0.76100000000000001</v>
      </c>
      <c r="D22" s="33">
        <v>0.76400000000000001</v>
      </c>
      <c r="E22" s="33">
        <v>0.76700000000000002</v>
      </c>
      <c r="F22" s="33">
        <v>0.77200000000000002</v>
      </c>
      <c r="G22" s="33">
        <v>0.77600000000000002</v>
      </c>
      <c r="H22" s="33">
        <v>0.77900000000000003</v>
      </c>
      <c r="I22" s="33">
        <v>0.78200000000000003</v>
      </c>
      <c r="J22" s="33">
        <v>0.78700000000000003</v>
      </c>
      <c r="K22" s="33">
        <v>0.78900000000000003</v>
      </c>
      <c r="L22" s="33">
        <v>0.79300000000000004</v>
      </c>
      <c r="M22" s="33">
        <v>0.79500000000000004</v>
      </c>
      <c r="N22" s="33">
        <v>0.8</v>
      </c>
      <c r="O22" s="33">
        <v>0.80400000000000005</v>
      </c>
      <c r="P22" s="33">
        <v>0.80700000000000005</v>
      </c>
      <c r="Q22" s="33">
        <v>0.80900000000000005</v>
      </c>
      <c r="R22" s="33">
        <v>0.81299999999999994</v>
      </c>
      <c r="S22" s="33">
        <v>0.81799999999999995</v>
      </c>
      <c r="T22" s="33">
        <v>0.82099999999999995</v>
      </c>
      <c r="U22" s="33">
        <v>0.82399999999999995</v>
      </c>
      <c r="V22" s="33">
        <v>0.82799999999999996</v>
      </c>
      <c r="W22" s="33">
        <v>0.83199999999999996</v>
      </c>
      <c r="X22" s="33">
        <v>0.83599999999999997</v>
      </c>
      <c r="Y22" s="33">
        <v>0.83899999999999997</v>
      </c>
      <c r="Z22" s="33">
        <v>0.84399999999999997</v>
      </c>
      <c r="AA22" s="33">
        <v>0.84899999999999998</v>
      </c>
      <c r="AB22" s="33">
        <v>0.85399999999999998</v>
      </c>
      <c r="AC22" s="33">
        <v>0.85799999999999998</v>
      </c>
      <c r="AD22" s="33">
        <v>0.86399999999999999</v>
      </c>
      <c r="AE22" s="33">
        <v>0.86899999999999999</v>
      </c>
      <c r="AF22" s="33">
        <v>0.873</v>
      </c>
      <c r="AG22" s="33">
        <v>0.877</v>
      </c>
      <c r="AH22" s="33">
        <v>0.88300000000000001</v>
      </c>
      <c r="AI22" s="33">
        <v>0.88900000000000001</v>
      </c>
      <c r="AJ22" s="33">
        <v>0.89200000000000002</v>
      </c>
      <c r="AK22" s="33">
        <v>0.89900000000000002</v>
      </c>
      <c r="AL22" s="33">
        <v>0.90400000000000003</v>
      </c>
      <c r="AM22" s="33">
        <v>0.90900000000000003</v>
      </c>
      <c r="AN22" s="33">
        <v>0.91400000000000003</v>
      </c>
      <c r="AO22" s="33">
        <v>0.91900000000000004</v>
      </c>
      <c r="AP22" s="33">
        <v>0.92500000000000004</v>
      </c>
      <c r="AQ22" s="33">
        <v>0.92900000000000005</v>
      </c>
      <c r="AR22" s="33">
        <v>0.93300000000000005</v>
      </c>
      <c r="AS22" s="33">
        <v>0.93700000000000006</v>
      </c>
      <c r="AT22" s="33">
        <v>0.94699999999999995</v>
      </c>
      <c r="AU22" s="33">
        <v>0.95499999999999996</v>
      </c>
      <c r="AV22" s="33">
        <v>0.96499999999999997</v>
      </c>
      <c r="AW22" s="33">
        <v>0.97899999999999998</v>
      </c>
      <c r="AX22" s="33">
        <v>0.99399999999999999</v>
      </c>
      <c r="AY22" s="33">
        <v>1.0069999999999999</v>
      </c>
      <c r="AZ22" s="33">
        <v>1.0209999999999999</v>
      </c>
      <c r="BA22" s="33">
        <v>1.032</v>
      </c>
      <c r="BB22" s="33">
        <v>1.0469999999999999</v>
      </c>
      <c r="BC22" s="33">
        <v>1.056</v>
      </c>
      <c r="BD22" s="33">
        <v>1.0680000000000001</v>
      </c>
      <c r="BE22" s="33">
        <v>1.0760000000000001</v>
      </c>
      <c r="BF22" s="33">
        <v>1.089</v>
      </c>
      <c r="BG22" s="33">
        <v>1.099</v>
      </c>
      <c r="BH22" s="33">
        <v>1.109</v>
      </c>
      <c r="BI22" s="33">
        <v>1.117</v>
      </c>
      <c r="BJ22" s="33">
        <v>1.1279999999999999</v>
      </c>
      <c r="BK22" s="33">
        <v>1.137</v>
      </c>
      <c r="BL22" s="33">
        <v>1.147</v>
      </c>
      <c r="BM22" s="33">
        <v>1.153</v>
      </c>
      <c r="BN22" s="33">
        <v>1.1639999999999999</v>
      </c>
      <c r="BO22" s="33">
        <v>1.1719999999999999</v>
      </c>
      <c r="BP22" s="33">
        <v>1.181</v>
      </c>
      <c r="BQ22" s="33">
        <v>1.1879999999999999</v>
      </c>
      <c r="BR22" s="33">
        <v>1.198</v>
      </c>
      <c r="BS22" s="33">
        <v>1.2070000000000001</v>
      </c>
      <c r="BT22" s="33">
        <v>1.216</v>
      </c>
      <c r="BU22" s="33">
        <v>1.222</v>
      </c>
      <c r="BV22" s="33">
        <v>1.2330000000000001</v>
      </c>
      <c r="BW22" s="33">
        <v>1.2410000000000001</v>
      </c>
      <c r="BX22" s="33">
        <v>1.2509999999999999</v>
      </c>
      <c r="BY22" s="33">
        <v>1.2569999999999999</v>
      </c>
      <c r="BZ22" s="33">
        <v>1.2689999999999999</v>
      </c>
      <c r="CA22" s="33">
        <v>1.2769999999999999</v>
      </c>
      <c r="CB22" s="33">
        <v>1.2869999999999999</v>
      </c>
      <c r="CC22" s="33">
        <v>1.294</v>
      </c>
      <c r="CD22" s="33">
        <v>1.3049999999999999</v>
      </c>
      <c r="CE22" s="33">
        <v>1.3140000000000001</v>
      </c>
      <c r="CF22" s="33">
        <v>1.3240000000000001</v>
      </c>
      <c r="CG22" s="33">
        <v>1.331</v>
      </c>
      <c r="CH22" s="33">
        <v>1.343</v>
      </c>
      <c r="CI22" s="33">
        <v>1.3520000000000001</v>
      </c>
      <c r="CJ22" s="33">
        <v>1.3620000000000001</v>
      </c>
      <c r="CK22" s="33">
        <v>1.369</v>
      </c>
      <c r="CL22" s="33">
        <v>1.381</v>
      </c>
      <c r="CM22" s="33">
        <v>1.39</v>
      </c>
      <c r="CN22" s="33">
        <v>1.401</v>
      </c>
      <c r="CO22" s="33">
        <v>1.4079999999999999</v>
      </c>
      <c r="CP22" s="33">
        <v>1.42</v>
      </c>
      <c r="CQ22" s="33">
        <v>1.43</v>
      </c>
      <c r="CR22" s="33">
        <v>1.4410000000000001</v>
      </c>
      <c r="CS22" s="33">
        <v>1.448</v>
      </c>
      <c r="CT22" s="33">
        <v>1.4610000000000001</v>
      </c>
      <c r="CU22" s="33">
        <v>1.4710000000000001</v>
      </c>
      <c r="CV22" s="33">
        <v>1.482</v>
      </c>
      <c r="CW22" s="34">
        <v>1.49</v>
      </c>
    </row>
    <row r="23" spans="1:101" x14ac:dyDescent="0.25">
      <c r="A23" s="32" t="s">
        <v>265</v>
      </c>
      <c r="B23" s="35" t="s">
        <v>268</v>
      </c>
      <c r="C23" s="35" t="s">
        <v>268</v>
      </c>
      <c r="D23" s="35" t="s">
        <v>268</v>
      </c>
      <c r="E23" s="35" t="s">
        <v>268</v>
      </c>
      <c r="F23" s="35" t="s">
        <v>268</v>
      </c>
      <c r="G23" s="35">
        <v>1.9</v>
      </c>
      <c r="H23" s="35">
        <v>2</v>
      </c>
      <c r="I23" s="35">
        <v>2</v>
      </c>
      <c r="J23" s="35">
        <v>1.9</v>
      </c>
      <c r="K23" s="35">
        <v>1.8</v>
      </c>
      <c r="L23" s="35">
        <v>1.8</v>
      </c>
      <c r="M23" s="35">
        <v>1.8</v>
      </c>
      <c r="N23" s="35">
        <v>1.7</v>
      </c>
      <c r="O23" s="35">
        <v>1.8</v>
      </c>
      <c r="P23" s="35">
        <v>1.8</v>
      </c>
      <c r="Q23" s="35">
        <v>1.8</v>
      </c>
      <c r="R23" s="35">
        <v>1.8</v>
      </c>
      <c r="S23" s="35">
        <v>1.7</v>
      </c>
      <c r="T23" s="35">
        <v>1.7</v>
      </c>
      <c r="U23" s="35">
        <v>1.7</v>
      </c>
      <c r="V23" s="35">
        <v>1.7</v>
      </c>
      <c r="W23" s="35">
        <v>1.8</v>
      </c>
      <c r="X23" s="35">
        <v>1.8</v>
      </c>
      <c r="Y23" s="35">
        <v>1.8</v>
      </c>
      <c r="Z23" s="35">
        <v>1.9</v>
      </c>
      <c r="AA23" s="35">
        <v>1.9</v>
      </c>
      <c r="AB23" s="35">
        <v>2</v>
      </c>
      <c r="AC23" s="35">
        <v>2.1</v>
      </c>
      <c r="AD23" s="35">
        <v>2.2000000000000002</v>
      </c>
      <c r="AE23" s="35">
        <v>2.2999999999999998</v>
      </c>
      <c r="AF23" s="35">
        <v>2.2999999999999998</v>
      </c>
      <c r="AG23" s="35">
        <v>2.2999999999999998</v>
      </c>
      <c r="AH23" s="35">
        <v>2.2000000000000002</v>
      </c>
      <c r="AI23" s="35">
        <v>2.2000000000000002</v>
      </c>
      <c r="AJ23" s="35">
        <v>2.2000000000000002</v>
      </c>
      <c r="AK23" s="35">
        <v>2.2999999999999998</v>
      </c>
      <c r="AL23" s="35">
        <v>2.4</v>
      </c>
      <c r="AM23" s="35">
        <v>2.4</v>
      </c>
      <c r="AN23" s="35">
        <v>2.4</v>
      </c>
      <c r="AO23" s="35">
        <v>2.2999999999999998</v>
      </c>
      <c r="AP23" s="35">
        <v>2.2999999999999998</v>
      </c>
      <c r="AQ23" s="35">
        <v>2.2999999999999998</v>
      </c>
      <c r="AR23" s="35">
        <v>2.2000000000000002</v>
      </c>
      <c r="AS23" s="35">
        <v>2.1</v>
      </c>
      <c r="AT23" s="35">
        <v>2.1</v>
      </c>
      <c r="AU23" s="35">
        <v>2.2999999999999998</v>
      </c>
      <c r="AV23" s="35">
        <v>2.6</v>
      </c>
      <c r="AW23" s="35">
        <v>3.3</v>
      </c>
      <c r="AX23" s="35">
        <v>3.9</v>
      </c>
      <c r="AY23" s="35">
        <v>4.5999999999999996</v>
      </c>
      <c r="AZ23" s="35">
        <v>5.0999999999999996</v>
      </c>
      <c r="BA23" s="35">
        <v>5.4</v>
      </c>
      <c r="BB23" s="35">
        <v>5.5</v>
      </c>
      <c r="BC23" s="35">
        <v>5.4</v>
      </c>
      <c r="BD23" s="35">
        <v>5.0999999999999996</v>
      </c>
      <c r="BE23" s="35">
        <v>4.8</v>
      </c>
      <c r="BF23" s="35">
        <v>4.4000000000000004</v>
      </c>
      <c r="BG23" s="35">
        <v>4.2</v>
      </c>
      <c r="BH23" s="35">
        <v>4</v>
      </c>
      <c r="BI23" s="35">
        <v>3.9</v>
      </c>
      <c r="BJ23" s="35">
        <v>3.8</v>
      </c>
      <c r="BK23" s="35">
        <v>3.7</v>
      </c>
      <c r="BL23" s="35">
        <v>3.5</v>
      </c>
      <c r="BM23" s="35">
        <v>3.4</v>
      </c>
      <c r="BN23" s="35">
        <v>3.3</v>
      </c>
      <c r="BO23" s="35">
        <v>3.2</v>
      </c>
      <c r="BP23" s="35">
        <v>3.1</v>
      </c>
      <c r="BQ23" s="35">
        <v>3.1</v>
      </c>
      <c r="BR23" s="35">
        <v>3</v>
      </c>
      <c r="BS23" s="35">
        <v>3</v>
      </c>
      <c r="BT23" s="35">
        <v>2.9</v>
      </c>
      <c r="BU23" s="35">
        <v>2.9</v>
      </c>
      <c r="BV23" s="35">
        <v>2.9</v>
      </c>
      <c r="BW23" s="35">
        <v>2.9</v>
      </c>
      <c r="BX23" s="35">
        <v>2.9</v>
      </c>
      <c r="BY23" s="35">
        <v>2.9</v>
      </c>
      <c r="BZ23" s="35">
        <v>2.9</v>
      </c>
      <c r="CA23" s="35">
        <v>2.9</v>
      </c>
      <c r="CB23" s="35">
        <v>2.9</v>
      </c>
      <c r="CC23" s="35">
        <v>2.9</v>
      </c>
      <c r="CD23" s="35">
        <v>2.9</v>
      </c>
      <c r="CE23" s="35">
        <v>2.9</v>
      </c>
      <c r="CF23" s="35">
        <v>2.9</v>
      </c>
      <c r="CG23" s="35">
        <v>2.9</v>
      </c>
      <c r="CH23" s="35">
        <v>2.9</v>
      </c>
      <c r="CI23" s="35">
        <v>2.9</v>
      </c>
      <c r="CJ23" s="35">
        <v>2.9</v>
      </c>
      <c r="CK23" s="35">
        <v>2.9</v>
      </c>
      <c r="CL23" s="35">
        <v>2.9</v>
      </c>
      <c r="CM23" s="35">
        <v>2.9</v>
      </c>
      <c r="CN23" s="35">
        <v>2.9</v>
      </c>
      <c r="CO23" s="35">
        <v>2.9</v>
      </c>
      <c r="CP23" s="35">
        <v>2.9</v>
      </c>
      <c r="CQ23" s="35">
        <v>2.9</v>
      </c>
      <c r="CR23" s="35">
        <v>2.9</v>
      </c>
      <c r="CS23" s="35">
        <v>2.9</v>
      </c>
      <c r="CT23" s="35">
        <v>2.9</v>
      </c>
      <c r="CU23" s="35">
        <v>2.9</v>
      </c>
      <c r="CV23" s="35">
        <v>2.9</v>
      </c>
      <c r="CW23" s="36">
        <v>2.9</v>
      </c>
    </row>
    <row r="24" spans="1:101" x14ac:dyDescent="0.25">
      <c r="A24" s="37" t="s">
        <v>273</v>
      </c>
      <c r="CW24" s="31"/>
    </row>
    <row r="25" spans="1:101" x14ac:dyDescent="0.25">
      <c r="A25" s="32" t="s">
        <v>264</v>
      </c>
      <c r="B25" s="33">
        <v>0.83399999999999996</v>
      </c>
      <c r="C25" s="33">
        <v>0.83799999999999997</v>
      </c>
      <c r="D25" s="33">
        <v>0.84099999999999997</v>
      </c>
      <c r="E25" s="33">
        <v>0.84299999999999997</v>
      </c>
      <c r="F25" s="33">
        <v>0.84699999999999998</v>
      </c>
      <c r="G25" s="33">
        <v>0.85</v>
      </c>
      <c r="H25" s="33">
        <v>0.85399999999999998</v>
      </c>
      <c r="I25" s="33">
        <v>0.85599999999999998</v>
      </c>
      <c r="J25" s="33">
        <v>0.86099999999999999</v>
      </c>
      <c r="K25" s="33">
        <v>0.86299999999999999</v>
      </c>
      <c r="L25" s="33">
        <v>0.86599999999999999</v>
      </c>
      <c r="M25" s="33">
        <v>0.86799999999999999</v>
      </c>
      <c r="N25" s="33">
        <v>0.872</v>
      </c>
      <c r="O25" s="33">
        <v>0.876</v>
      </c>
      <c r="P25" s="33">
        <v>0.879</v>
      </c>
      <c r="Q25" s="33">
        <v>0.88100000000000001</v>
      </c>
      <c r="R25" s="33">
        <v>0.88500000000000001</v>
      </c>
      <c r="S25" s="33">
        <v>0.88900000000000001</v>
      </c>
      <c r="T25" s="33">
        <v>0.89300000000000002</v>
      </c>
      <c r="U25" s="33">
        <v>0.89600000000000002</v>
      </c>
      <c r="V25" s="33">
        <v>0.90300000000000002</v>
      </c>
      <c r="W25" s="33">
        <v>0.90700000000000003</v>
      </c>
      <c r="X25" s="33">
        <v>0.91100000000000003</v>
      </c>
      <c r="Y25" s="33">
        <v>0.91300000000000003</v>
      </c>
      <c r="Z25" s="33">
        <v>0.92</v>
      </c>
      <c r="AA25" s="33">
        <v>0.92500000000000004</v>
      </c>
      <c r="AB25" s="33">
        <v>0.92800000000000005</v>
      </c>
      <c r="AC25" s="33">
        <v>0.93200000000000005</v>
      </c>
      <c r="AD25" s="33">
        <v>0.93799999999999994</v>
      </c>
      <c r="AE25" s="33">
        <v>0.94</v>
      </c>
      <c r="AF25" s="33">
        <v>0.94299999999999995</v>
      </c>
      <c r="AG25" s="33">
        <v>0.94699999999999995</v>
      </c>
      <c r="AH25" s="33">
        <v>0.95299999999999996</v>
      </c>
      <c r="AI25" s="33">
        <v>0.95599999999999996</v>
      </c>
      <c r="AJ25" s="33">
        <v>0.96199999999999997</v>
      </c>
      <c r="AK25" s="33">
        <v>0.96699999999999997</v>
      </c>
      <c r="AL25" s="33">
        <v>0.97499999999999998</v>
      </c>
      <c r="AM25" s="33">
        <v>0.97799999999999998</v>
      </c>
      <c r="AN25" s="33">
        <v>0.98399999999999999</v>
      </c>
      <c r="AO25" s="33">
        <v>0.98699999999999999</v>
      </c>
      <c r="AP25" s="33">
        <v>0.99399999999999999</v>
      </c>
      <c r="AQ25" s="33">
        <v>0.996</v>
      </c>
      <c r="AR25" s="33">
        <v>1.0029999999999999</v>
      </c>
      <c r="AS25" s="33">
        <v>1.0069999999999999</v>
      </c>
      <c r="AT25" s="33">
        <v>1.0149999999999999</v>
      </c>
      <c r="AU25" s="33">
        <v>1.0229999999999999</v>
      </c>
      <c r="AV25" s="33">
        <v>1.0349999999999999</v>
      </c>
      <c r="AW25" s="33">
        <v>1.0449999999999999</v>
      </c>
      <c r="AX25" s="33">
        <v>1.0620000000000001</v>
      </c>
      <c r="AY25" s="33">
        <v>1.075</v>
      </c>
      <c r="AZ25" s="33">
        <v>1.0900000000000001</v>
      </c>
      <c r="BA25" s="33">
        <v>1.1000000000000001</v>
      </c>
      <c r="BB25" s="33">
        <v>1.113</v>
      </c>
      <c r="BC25" s="33">
        <v>1.1200000000000001</v>
      </c>
      <c r="BD25" s="33">
        <v>1.133</v>
      </c>
      <c r="BE25" s="33">
        <v>1.139</v>
      </c>
      <c r="BF25" s="33">
        <v>1.1519999999999999</v>
      </c>
      <c r="BG25" s="33">
        <v>1.157</v>
      </c>
      <c r="BH25" s="33">
        <v>1.165</v>
      </c>
      <c r="BI25" s="33">
        <v>1.17</v>
      </c>
      <c r="BJ25" s="33">
        <v>1.179</v>
      </c>
      <c r="BK25" s="33">
        <v>1.1859999999999999</v>
      </c>
      <c r="BL25" s="33">
        <v>1.1930000000000001</v>
      </c>
      <c r="BM25" s="33">
        <v>1.1990000000000001</v>
      </c>
      <c r="BN25" s="33">
        <v>1.208</v>
      </c>
      <c r="BO25" s="33">
        <v>1.214</v>
      </c>
      <c r="BP25" s="33">
        <v>1.222</v>
      </c>
      <c r="BQ25" s="33">
        <v>1.2270000000000001</v>
      </c>
      <c r="BR25" s="33">
        <v>1.2350000000000001</v>
      </c>
      <c r="BS25" s="33">
        <v>1.2410000000000001</v>
      </c>
      <c r="BT25" s="33">
        <v>1.2490000000000001</v>
      </c>
      <c r="BU25" s="33">
        <v>1.2529999999999999</v>
      </c>
      <c r="BV25" s="33">
        <v>1.262</v>
      </c>
      <c r="BW25" s="33">
        <v>1.2689999999999999</v>
      </c>
      <c r="BX25" s="33">
        <v>1.2769999999999999</v>
      </c>
      <c r="BY25" s="33">
        <v>1.282</v>
      </c>
      <c r="BZ25" s="33">
        <v>1.2909999999999999</v>
      </c>
      <c r="CA25" s="33">
        <v>1.298</v>
      </c>
      <c r="CB25" s="33">
        <v>1.306</v>
      </c>
      <c r="CC25" s="33">
        <v>1.3120000000000001</v>
      </c>
      <c r="CD25" s="33">
        <v>1.321</v>
      </c>
      <c r="CE25" s="33">
        <v>1.3280000000000001</v>
      </c>
      <c r="CF25" s="33">
        <v>1.337</v>
      </c>
      <c r="CG25" s="33">
        <v>1.3420000000000001</v>
      </c>
      <c r="CH25" s="33">
        <v>1.3520000000000001</v>
      </c>
      <c r="CI25" s="33">
        <v>1.359</v>
      </c>
      <c r="CJ25" s="33">
        <v>1.3680000000000001</v>
      </c>
      <c r="CK25" s="33">
        <v>1.3740000000000001</v>
      </c>
      <c r="CL25" s="33">
        <v>1.3839999999999999</v>
      </c>
      <c r="CM25" s="33">
        <v>1.391</v>
      </c>
      <c r="CN25" s="33">
        <v>1.4</v>
      </c>
      <c r="CO25" s="33">
        <v>1.4059999999999999</v>
      </c>
      <c r="CP25" s="33">
        <v>1.417</v>
      </c>
      <c r="CQ25" s="33">
        <v>1.425</v>
      </c>
      <c r="CR25" s="33">
        <v>1.4339999999999999</v>
      </c>
      <c r="CS25" s="33">
        <v>1.44</v>
      </c>
      <c r="CT25" s="33">
        <v>1.4510000000000001</v>
      </c>
      <c r="CU25" s="33">
        <v>1.4590000000000001</v>
      </c>
      <c r="CV25" s="33">
        <v>1.468</v>
      </c>
      <c r="CW25" s="34">
        <v>1.4750000000000001</v>
      </c>
    </row>
    <row r="26" spans="1:101" x14ac:dyDescent="0.25">
      <c r="A26" s="32" t="s">
        <v>265</v>
      </c>
      <c r="B26" s="35" t="s">
        <v>268</v>
      </c>
      <c r="C26" s="35" t="s">
        <v>268</v>
      </c>
      <c r="D26" s="35" t="s">
        <v>268</v>
      </c>
      <c r="E26" s="35" t="s">
        <v>268</v>
      </c>
      <c r="F26" s="35" t="s">
        <v>268</v>
      </c>
      <c r="G26" s="35">
        <v>1.5</v>
      </c>
      <c r="H26" s="35">
        <v>1.5</v>
      </c>
      <c r="I26" s="35">
        <v>1.5</v>
      </c>
      <c r="J26" s="35">
        <v>1.5</v>
      </c>
      <c r="K26" s="35">
        <v>1.6</v>
      </c>
      <c r="L26" s="35">
        <v>1.5</v>
      </c>
      <c r="M26" s="35">
        <v>1.5</v>
      </c>
      <c r="N26" s="35">
        <v>1.4</v>
      </c>
      <c r="O26" s="35">
        <v>1.4</v>
      </c>
      <c r="P26" s="35">
        <v>1.4</v>
      </c>
      <c r="Q26" s="35">
        <v>1.5</v>
      </c>
      <c r="R26" s="35">
        <v>1.5</v>
      </c>
      <c r="S26" s="35">
        <v>1.5</v>
      </c>
      <c r="T26" s="35">
        <v>1.5</v>
      </c>
      <c r="U26" s="35">
        <v>1.6</v>
      </c>
      <c r="V26" s="35">
        <v>1.7</v>
      </c>
      <c r="W26" s="35">
        <v>1.9</v>
      </c>
      <c r="X26" s="35">
        <v>2</v>
      </c>
      <c r="Y26" s="35">
        <v>2</v>
      </c>
      <c r="Z26" s="35">
        <v>2</v>
      </c>
      <c r="AA26" s="35">
        <v>2</v>
      </c>
      <c r="AB26" s="35">
        <v>1.9</v>
      </c>
      <c r="AC26" s="35">
        <v>1.9</v>
      </c>
      <c r="AD26" s="35">
        <v>2</v>
      </c>
      <c r="AE26" s="35">
        <v>1.8</v>
      </c>
      <c r="AF26" s="35">
        <v>1.8</v>
      </c>
      <c r="AG26" s="35">
        <v>1.7</v>
      </c>
      <c r="AH26" s="35">
        <v>1.6</v>
      </c>
      <c r="AI26" s="35">
        <v>1.6</v>
      </c>
      <c r="AJ26" s="35">
        <v>1.7</v>
      </c>
      <c r="AK26" s="35">
        <v>1.9</v>
      </c>
      <c r="AL26" s="35">
        <v>2</v>
      </c>
      <c r="AM26" s="35">
        <v>2.2000000000000002</v>
      </c>
      <c r="AN26" s="35">
        <v>2.2999999999999998</v>
      </c>
      <c r="AO26" s="35">
        <v>2.2000000000000002</v>
      </c>
      <c r="AP26" s="35">
        <v>2.2000000000000002</v>
      </c>
      <c r="AQ26" s="35">
        <v>2.1</v>
      </c>
      <c r="AR26" s="35">
        <v>2</v>
      </c>
      <c r="AS26" s="35">
        <v>1.9</v>
      </c>
      <c r="AT26" s="35">
        <v>2</v>
      </c>
      <c r="AU26" s="35">
        <v>2.1</v>
      </c>
      <c r="AV26" s="35">
        <v>2.5</v>
      </c>
      <c r="AW26" s="35">
        <v>2.9</v>
      </c>
      <c r="AX26" s="35">
        <v>3.6</v>
      </c>
      <c r="AY26" s="35">
        <v>4.2</v>
      </c>
      <c r="AZ26" s="35">
        <v>4.7</v>
      </c>
      <c r="BA26" s="35">
        <v>5.0999999999999996</v>
      </c>
      <c r="BB26" s="35">
        <v>5.0999999999999996</v>
      </c>
      <c r="BC26" s="35">
        <v>4.9000000000000004</v>
      </c>
      <c r="BD26" s="35">
        <v>4.5999999999999996</v>
      </c>
      <c r="BE26" s="35">
        <v>4.0999999999999996</v>
      </c>
      <c r="BF26" s="35">
        <v>3.8</v>
      </c>
      <c r="BG26" s="35">
        <v>3.6</v>
      </c>
      <c r="BH26" s="35">
        <v>3.3</v>
      </c>
      <c r="BI26" s="35">
        <v>3.1</v>
      </c>
      <c r="BJ26" s="35">
        <v>2.8</v>
      </c>
      <c r="BK26" s="35">
        <v>2.6</v>
      </c>
      <c r="BL26" s="35">
        <v>2.5</v>
      </c>
      <c r="BM26" s="35">
        <v>2.4</v>
      </c>
      <c r="BN26" s="35">
        <v>2.4</v>
      </c>
      <c r="BO26" s="35">
        <v>2.4</v>
      </c>
      <c r="BP26" s="35">
        <v>2.4</v>
      </c>
      <c r="BQ26" s="35">
        <v>2.4</v>
      </c>
      <c r="BR26" s="35">
        <v>2.2999999999999998</v>
      </c>
      <c r="BS26" s="35">
        <v>2.2999999999999998</v>
      </c>
      <c r="BT26" s="35">
        <v>2.2999999999999998</v>
      </c>
      <c r="BU26" s="35">
        <v>2.2000000000000002</v>
      </c>
      <c r="BV26" s="35">
        <v>2.2000000000000002</v>
      </c>
      <c r="BW26" s="35">
        <v>2.2000000000000002</v>
      </c>
      <c r="BX26" s="35">
        <v>2.2000000000000002</v>
      </c>
      <c r="BY26" s="35">
        <v>2.2000000000000002</v>
      </c>
      <c r="BZ26" s="35">
        <v>2.2999999999999998</v>
      </c>
      <c r="CA26" s="35">
        <v>2.2999999999999998</v>
      </c>
      <c r="CB26" s="35">
        <v>2.2999999999999998</v>
      </c>
      <c r="CC26" s="35">
        <v>2.2999999999999998</v>
      </c>
      <c r="CD26" s="35">
        <v>2.2999999999999998</v>
      </c>
      <c r="CE26" s="35">
        <v>2.2999999999999998</v>
      </c>
      <c r="CF26" s="35">
        <v>2.2999999999999998</v>
      </c>
      <c r="CG26" s="35">
        <v>2.2999999999999998</v>
      </c>
      <c r="CH26" s="35">
        <v>2.2999999999999998</v>
      </c>
      <c r="CI26" s="35">
        <v>2.2999999999999998</v>
      </c>
      <c r="CJ26" s="35">
        <v>2.2999999999999998</v>
      </c>
      <c r="CK26" s="35">
        <v>2.2999999999999998</v>
      </c>
      <c r="CL26" s="35">
        <v>2.2999999999999998</v>
      </c>
      <c r="CM26" s="35">
        <v>2.2999999999999998</v>
      </c>
      <c r="CN26" s="35">
        <v>2.4</v>
      </c>
      <c r="CO26" s="35">
        <v>2.4</v>
      </c>
      <c r="CP26" s="35">
        <v>2.4</v>
      </c>
      <c r="CQ26" s="35">
        <v>2.4</v>
      </c>
      <c r="CR26" s="35">
        <v>2.4</v>
      </c>
      <c r="CS26" s="35">
        <v>2.4</v>
      </c>
      <c r="CT26" s="35">
        <v>2.4</v>
      </c>
      <c r="CU26" s="35">
        <v>2.4</v>
      </c>
      <c r="CV26" s="35">
        <v>2.4</v>
      </c>
      <c r="CW26" s="36">
        <v>2.4</v>
      </c>
    </row>
    <row r="27" spans="1:101" x14ac:dyDescent="0.25">
      <c r="A27" s="30" t="s">
        <v>274</v>
      </c>
      <c r="CW27" s="31"/>
    </row>
    <row r="28" spans="1:101" x14ac:dyDescent="0.25">
      <c r="A28" s="32" t="s">
        <v>264</v>
      </c>
      <c r="B28" s="33">
        <v>0.86499999999999999</v>
      </c>
      <c r="C28" s="33">
        <v>0.86799999999999999</v>
      </c>
      <c r="D28" s="33">
        <v>0.873</v>
      </c>
      <c r="E28" s="33">
        <v>0.875</v>
      </c>
      <c r="F28" s="33">
        <v>0.88200000000000001</v>
      </c>
      <c r="G28" s="33">
        <v>0.88600000000000001</v>
      </c>
      <c r="H28" s="33">
        <v>0.88900000000000001</v>
      </c>
      <c r="I28" s="33">
        <v>0.89200000000000002</v>
      </c>
      <c r="J28" s="33">
        <v>0.89900000000000002</v>
      </c>
      <c r="K28" s="33">
        <v>0.90200000000000002</v>
      </c>
      <c r="L28" s="33">
        <v>0.90600000000000003</v>
      </c>
      <c r="M28" s="33">
        <v>0.90900000000000003</v>
      </c>
      <c r="N28" s="33">
        <v>0.91500000000000004</v>
      </c>
      <c r="O28" s="33">
        <v>0.92</v>
      </c>
      <c r="P28" s="33">
        <v>0.92300000000000004</v>
      </c>
      <c r="Q28" s="33">
        <v>0.92600000000000005</v>
      </c>
      <c r="R28" s="33">
        <v>0.93</v>
      </c>
      <c r="S28" s="33">
        <v>0.93700000000000006</v>
      </c>
      <c r="T28" s="33">
        <v>0.94099999999999995</v>
      </c>
      <c r="U28" s="33">
        <v>0.94499999999999995</v>
      </c>
      <c r="V28" s="33">
        <v>0.95199999999999996</v>
      </c>
      <c r="W28" s="33">
        <v>0.95499999999999996</v>
      </c>
      <c r="X28" s="33">
        <v>0.95899999999999996</v>
      </c>
      <c r="Y28" s="33">
        <v>0.96299999999999997</v>
      </c>
      <c r="Z28" s="33">
        <v>0.97199999999999998</v>
      </c>
      <c r="AA28" s="33">
        <v>0.97599999999999998</v>
      </c>
      <c r="AB28" s="33">
        <v>0.98</v>
      </c>
      <c r="AC28" s="33">
        <v>0.98399999999999999</v>
      </c>
      <c r="AD28" s="33">
        <v>0.99299999999999999</v>
      </c>
      <c r="AE28" s="33">
        <v>0.998</v>
      </c>
      <c r="AF28" s="33">
        <v>1.002</v>
      </c>
      <c r="AG28" s="33">
        <v>1.0069999999999999</v>
      </c>
      <c r="AH28" s="33">
        <v>1.0169999999999999</v>
      </c>
      <c r="AI28" s="33">
        <v>1.0229999999999999</v>
      </c>
      <c r="AJ28" s="33">
        <v>1.03</v>
      </c>
      <c r="AK28" s="33">
        <v>1.036</v>
      </c>
      <c r="AL28" s="33">
        <v>1.044</v>
      </c>
      <c r="AM28" s="33">
        <v>1.05</v>
      </c>
      <c r="AN28" s="33">
        <v>1.0569999999999999</v>
      </c>
      <c r="AO28" s="33">
        <v>1.06</v>
      </c>
      <c r="AP28" s="33">
        <v>1.07</v>
      </c>
      <c r="AQ28" s="33">
        <v>1.071</v>
      </c>
      <c r="AR28" s="33">
        <v>1.079</v>
      </c>
      <c r="AS28" s="33">
        <v>1.0840000000000001</v>
      </c>
      <c r="AT28" s="33">
        <v>1.093</v>
      </c>
      <c r="AU28" s="33">
        <v>1.101</v>
      </c>
      <c r="AV28" s="33">
        <v>1.115</v>
      </c>
      <c r="AW28" s="33">
        <v>1.1259999999999999</v>
      </c>
      <c r="AX28" s="33">
        <v>1.1439999999999999</v>
      </c>
      <c r="AY28" s="33">
        <v>1.159</v>
      </c>
      <c r="AZ28" s="33">
        <v>1.1739999999999999</v>
      </c>
      <c r="BA28" s="33">
        <v>1.1859999999999999</v>
      </c>
      <c r="BB28" s="33">
        <v>1.202</v>
      </c>
      <c r="BC28" s="33">
        <v>1.214</v>
      </c>
      <c r="BD28" s="33">
        <v>1.2270000000000001</v>
      </c>
      <c r="BE28" s="33">
        <v>1.2330000000000001</v>
      </c>
      <c r="BF28" s="33">
        <v>1.25</v>
      </c>
      <c r="BG28" s="33">
        <v>1.2589999999999999</v>
      </c>
      <c r="BH28" s="33">
        <v>1.2689999999999999</v>
      </c>
      <c r="BI28" s="33">
        <v>1.276</v>
      </c>
      <c r="BJ28" s="33">
        <v>1.29</v>
      </c>
      <c r="BK28" s="33">
        <v>1.2989999999999999</v>
      </c>
      <c r="BL28" s="33">
        <v>1.3080000000000001</v>
      </c>
      <c r="BM28" s="33">
        <v>1.3140000000000001</v>
      </c>
      <c r="BN28" s="33">
        <v>1.3280000000000001</v>
      </c>
      <c r="BO28" s="33">
        <v>1.337</v>
      </c>
      <c r="BP28" s="33">
        <v>1.3460000000000001</v>
      </c>
      <c r="BQ28" s="33">
        <v>1.353</v>
      </c>
      <c r="BR28" s="33">
        <v>1.365</v>
      </c>
      <c r="BS28" s="33">
        <v>1.375</v>
      </c>
      <c r="BT28" s="33">
        <v>1.383</v>
      </c>
      <c r="BU28" s="33">
        <v>1.389</v>
      </c>
      <c r="BV28" s="33">
        <v>1.403</v>
      </c>
      <c r="BW28" s="33">
        <v>1.4119999999999999</v>
      </c>
      <c r="BX28" s="33">
        <v>1.4219999999999999</v>
      </c>
      <c r="BY28" s="33">
        <v>1.4279999999999999</v>
      </c>
      <c r="BZ28" s="33">
        <v>1.4419999999999999</v>
      </c>
      <c r="CA28" s="33">
        <v>1.452</v>
      </c>
      <c r="CB28" s="33">
        <v>1.4610000000000001</v>
      </c>
      <c r="CC28" s="33">
        <v>1.468</v>
      </c>
      <c r="CD28" s="33">
        <v>1.482</v>
      </c>
      <c r="CE28" s="33">
        <v>1.492</v>
      </c>
      <c r="CF28" s="33">
        <v>1.502</v>
      </c>
      <c r="CG28" s="33">
        <v>1.5089999999999999</v>
      </c>
      <c r="CH28" s="33">
        <v>1.5229999999999999</v>
      </c>
      <c r="CI28" s="33">
        <v>1.5329999999999999</v>
      </c>
      <c r="CJ28" s="33">
        <v>1.5429999999999999</v>
      </c>
      <c r="CK28" s="33">
        <v>1.55</v>
      </c>
      <c r="CL28" s="33">
        <v>1.5649999999999999</v>
      </c>
      <c r="CM28" s="33">
        <v>1.575</v>
      </c>
      <c r="CN28" s="33">
        <v>1.5860000000000001</v>
      </c>
      <c r="CO28" s="33">
        <v>1.593</v>
      </c>
      <c r="CP28" s="33">
        <v>1.6080000000000001</v>
      </c>
      <c r="CQ28" s="33">
        <v>1.619</v>
      </c>
      <c r="CR28" s="33">
        <v>1.63</v>
      </c>
      <c r="CS28" s="33">
        <v>1.637</v>
      </c>
      <c r="CT28" s="33">
        <v>1.653</v>
      </c>
      <c r="CU28" s="33">
        <v>1.6639999999999999</v>
      </c>
      <c r="CV28" s="33">
        <v>1.675</v>
      </c>
      <c r="CW28" s="34">
        <v>1.6830000000000001</v>
      </c>
    </row>
    <row r="29" spans="1:101" x14ac:dyDescent="0.25">
      <c r="A29" s="32" t="s">
        <v>265</v>
      </c>
      <c r="B29" s="35" t="s">
        <v>268</v>
      </c>
      <c r="C29" s="35" t="s">
        <v>268</v>
      </c>
      <c r="D29" s="35" t="s">
        <v>268</v>
      </c>
      <c r="E29" s="35" t="s">
        <v>268</v>
      </c>
      <c r="F29" s="35" t="s">
        <v>268</v>
      </c>
      <c r="G29" s="35" t="s">
        <v>268</v>
      </c>
      <c r="H29" s="35" t="s">
        <v>268</v>
      </c>
      <c r="I29" s="35">
        <v>1.9</v>
      </c>
      <c r="J29" s="35">
        <v>1.9</v>
      </c>
      <c r="K29" s="35">
        <v>1.9</v>
      </c>
      <c r="L29" s="35">
        <v>1.9</v>
      </c>
      <c r="M29" s="35">
        <v>1.9</v>
      </c>
      <c r="N29" s="35">
        <v>1.9</v>
      </c>
      <c r="O29" s="35">
        <v>1.9</v>
      </c>
      <c r="P29" s="35">
        <v>1.9</v>
      </c>
      <c r="Q29" s="35">
        <v>1.9</v>
      </c>
      <c r="R29" s="35">
        <v>1.9</v>
      </c>
      <c r="S29" s="35">
        <v>1.8</v>
      </c>
      <c r="T29" s="35">
        <v>1.8</v>
      </c>
      <c r="U29" s="35">
        <v>1.9</v>
      </c>
      <c r="V29" s="35">
        <v>2.1</v>
      </c>
      <c r="W29" s="35">
        <v>2.1</v>
      </c>
      <c r="X29" s="35">
        <v>2.1</v>
      </c>
      <c r="Y29" s="35">
        <v>2.1</v>
      </c>
      <c r="Z29" s="35">
        <v>2</v>
      </c>
      <c r="AA29" s="35">
        <v>2</v>
      </c>
      <c r="AB29" s="35">
        <v>2.1</v>
      </c>
      <c r="AC29" s="35">
        <v>2.1</v>
      </c>
      <c r="AD29" s="35">
        <v>2.2000000000000002</v>
      </c>
      <c r="AE29" s="35">
        <v>2.2000000000000002</v>
      </c>
      <c r="AF29" s="35">
        <v>2.2000000000000002</v>
      </c>
      <c r="AG29" s="35">
        <v>2.2000000000000002</v>
      </c>
      <c r="AH29" s="35">
        <v>2.2999999999999998</v>
      </c>
      <c r="AI29" s="35">
        <v>2.4</v>
      </c>
      <c r="AJ29" s="35">
        <v>2.5</v>
      </c>
      <c r="AK29" s="35">
        <v>2.7</v>
      </c>
      <c r="AL29" s="35">
        <v>2.7</v>
      </c>
      <c r="AM29" s="35">
        <v>2.7</v>
      </c>
      <c r="AN29" s="35">
        <v>2.7</v>
      </c>
      <c r="AO29" s="35">
        <v>2.5</v>
      </c>
      <c r="AP29" s="35">
        <v>2.5</v>
      </c>
      <c r="AQ29" s="35">
        <v>2.4</v>
      </c>
      <c r="AR29" s="35">
        <v>2.2999999999999998</v>
      </c>
      <c r="AS29" s="35">
        <v>2.2000000000000002</v>
      </c>
      <c r="AT29" s="35">
        <v>2.1</v>
      </c>
      <c r="AU29" s="35">
        <v>2.2999999999999998</v>
      </c>
      <c r="AV29" s="35">
        <v>2.6</v>
      </c>
      <c r="AW29" s="35">
        <v>3</v>
      </c>
      <c r="AX29" s="35">
        <v>3.7</v>
      </c>
      <c r="AY29" s="35">
        <v>4.3</v>
      </c>
      <c r="AZ29" s="35">
        <v>4.8</v>
      </c>
      <c r="BA29" s="35">
        <v>5.0999999999999996</v>
      </c>
      <c r="BB29" s="35">
        <v>5.2</v>
      </c>
      <c r="BC29" s="35">
        <v>5.0999999999999996</v>
      </c>
      <c r="BD29" s="35">
        <v>4.9000000000000004</v>
      </c>
      <c r="BE29" s="35">
        <v>4.5999999999999996</v>
      </c>
      <c r="BF29" s="35">
        <v>4.3</v>
      </c>
      <c r="BG29" s="35">
        <v>4</v>
      </c>
      <c r="BH29" s="35">
        <v>3.8</v>
      </c>
      <c r="BI29" s="35">
        <v>3.6</v>
      </c>
      <c r="BJ29" s="35">
        <v>3.4</v>
      </c>
      <c r="BK29" s="35">
        <v>3.3</v>
      </c>
      <c r="BL29" s="35">
        <v>3.2</v>
      </c>
      <c r="BM29" s="35">
        <v>3.1</v>
      </c>
      <c r="BN29" s="35">
        <v>3.1</v>
      </c>
      <c r="BO29" s="35">
        <v>3</v>
      </c>
      <c r="BP29" s="35">
        <v>2.9</v>
      </c>
      <c r="BQ29" s="35">
        <v>2.9</v>
      </c>
      <c r="BR29" s="35">
        <v>2.9</v>
      </c>
      <c r="BS29" s="35">
        <v>2.9</v>
      </c>
      <c r="BT29" s="35">
        <v>2.8</v>
      </c>
      <c r="BU29" s="35">
        <v>2.8</v>
      </c>
      <c r="BV29" s="35">
        <v>2.8</v>
      </c>
      <c r="BW29" s="35">
        <v>2.7</v>
      </c>
      <c r="BX29" s="35">
        <v>2.7</v>
      </c>
      <c r="BY29" s="35">
        <v>2.8</v>
      </c>
      <c r="BZ29" s="35">
        <v>2.8</v>
      </c>
      <c r="CA29" s="35">
        <v>2.8</v>
      </c>
      <c r="CB29" s="35">
        <v>2.8</v>
      </c>
      <c r="CC29" s="35">
        <v>2.8</v>
      </c>
      <c r="CD29" s="35">
        <v>2.8</v>
      </c>
      <c r="CE29" s="35">
        <v>2.8</v>
      </c>
      <c r="CF29" s="35">
        <v>2.8</v>
      </c>
      <c r="CG29" s="35">
        <v>2.8</v>
      </c>
      <c r="CH29" s="35">
        <v>2.8</v>
      </c>
      <c r="CI29" s="35">
        <v>2.8</v>
      </c>
      <c r="CJ29" s="35">
        <v>2.8</v>
      </c>
      <c r="CK29" s="35">
        <v>2.8</v>
      </c>
      <c r="CL29" s="35">
        <v>2.8</v>
      </c>
      <c r="CM29" s="35">
        <v>2.8</v>
      </c>
      <c r="CN29" s="35">
        <v>2.8</v>
      </c>
      <c r="CO29" s="35">
        <v>2.8</v>
      </c>
      <c r="CP29" s="35">
        <v>2.8</v>
      </c>
      <c r="CQ29" s="35">
        <v>2.8</v>
      </c>
      <c r="CR29" s="35">
        <v>2.8</v>
      </c>
      <c r="CS29" s="35">
        <v>2.8</v>
      </c>
      <c r="CT29" s="35">
        <v>2.8</v>
      </c>
      <c r="CU29" s="35">
        <v>2.8</v>
      </c>
      <c r="CV29" s="35">
        <v>2.8</v>
      </c>
      <c r="CW29" s="36">
        <v>2.8</v>
      </c>
    </row>
    <row r="30" spans="1:101" x14ac:dyDescent="0.25">
      <c r="A30" s="37" t="s">
        <v>275</v>
      </c>
      <c r="CW30" s="31"/>
    </row>
    <row r="31" spans="1:101" s="46" customFormat="1" x14ac:dyDescent="0.25">
      <c r="A31" s="42" t="s">
        <v>264</v>
      </c>
      <c r="B31" s="43">
        <v>0.876</v>
      </c>
      <c r="C31" s="43">
        <v>0.879</v>
      </c>
      <c r="D31" s="43">
        <v>0.88400000000000001</v>
      </c>
      <c r="E31" s="43">
        <v>0.88600000000000001</v>
      </c>
      <c r="F31" s="43">
        <v>0.89200000000000002</v>
      </c>
      <c r="G31" s="43">
        <v>0.89600000000000002</v>
      </c>
      <c r="H31" s="43">
        <v>0.89900000000000002</v>
      </c>
      <c r="I31" s="43">
        <v>0.90100000000000002</v>
      </c>
      <c r="J31" s="43">
        <v>0.90700000000000003</v>
      </c>
      <c r="K31" s="43">
        <v>0.91100000000000003</v>
      </c>
      <c r="L31" s="43">
        <v>0.91400000000000003</v>
      </c>
      <c r="M31" s="43">
        <v>0.91700000000000004</v>
      </c>
      <c r="N31" s="43">
        <v>0.92200000000000004</v>
      </c>
      <c r="O31" s="43">
        <v>0.92700000000000005</v>
      </c>
      <c r="P31" s="43">
        <v>0.93100000000000005</v>
      </c>
      <c r="Q31" s="43">
        <v>0.93400000000000005</v>
      </c>
      <c r="R31" s="43">
        <v>0.93700000000000006</v>
      </c>
      <c r="S31" s="43">
        <v>0.94299999999999995</v>
      </c>
      <c r="T31" s="43">
        <v>0.94699999999999995</v>
      </c>
      <c r="U31" s="43">
        <v>0.95099999999999996</v>
      </c>
      <c r="V31" s="43">
        <v>0.95699999999999996</v>
      </c>
      <c r="W31" s="43">
        <v>0.96</v>
      </c>
      <c r="X31" s="43">
        <v>0.96399999999999997</v>
      </c>
      <c r="Y31" s="43">
        <v>0.96699999999999997</v>
      </c>
      <c r="Z31" s="43">
        <v>0.97399999999999998</v>
      </c>
      <c r="AA31" s="43">
        <v>0.97799999999999998</v>
      </c>
      <c r="AB31" s="43">
        <v>0.98199999999999998</v>
      </c>
      <c r="AC31" s="43">
        <v>0.98499999999999999</v>
      </c>
      <c r="AD31" s="43">
        <v>0.99299999999999999</v>
      </c>
      <c r="AE31" s="43">
        <v>0.999</v>
      </c>
      <c r="AF31" s="43">
        <v>1.002</v>
      </c>
      <c r="AG31" s="43">
        <v>1.0069999999999999</v>
      </c>
      <c r="AH31" s="43">
        <v>1.0149999999999999</v>
      </c>
      <c r="AI31" s="43">
        <v>1.02</v>
      </c>
      <c r="AJ31" s="43">
        <v>1.0269999999999999</v>
      </c>
      <c r="AK31" s="43">
        <v>1.0329999999999999</v>
      </c>
      <c r="AL31" s="43">
        <v>1.04</v>
      </c>
      <c r="AM31" s="43">
        <v>1.0449999999999999</v>
      </c>
      <c r="AN31" s="43">
        <v>1.052</v>
      </c>
      <c r="AO31" s="43">
        <v>1.056</v>
      </c>
      <c r="AP31" s="43">
        <v>1.0660000000000001</v>
      </c>
      <c r="AQ31" s="43">
        <v>1.0669999999999999</v>
      </c>
      <c r="AR31" s="43">
        <v>1.075</v>
      </c>
      <c r="AS31" s="43">
        <v>1.08</v>
      </c>
      <c r="AT31" s="43">
        <v>1.089</v>
      </c>
      <c r="AU31" s="43">
        <v>1.097</v>
      </c>
      <c r="AV31" s="43">
        <v>1.1120000000000001</v>
      </c>
      <c r="AW31" s="43">
        <v>1.123</v>
      </c>
      <c r="AX31" s="43">
        <v>1.1399999999999999</v>
      </c>
      <c r="AY31" s="43">
        <v>1.1539999999999999</v>
      </c>
      <c r="AZ31" s="44">
        <v>1.1679999999999999</v>
      </c>
      <c r="BA31" s="43">
        <v>1.18</v>
      </c>
      <c r="BB31" s="43">
        <v>1.1970000000000001</v>
      </c>
      <c r="BC31" s="44">
        <v>1.208</v>
      </c>
      <c r="BD31" s="43">
        <v>1.2210000000000001</v>
      </c>
      <c r="BE31" s="43">
        <v>1.228</v>
      </c>
      <c r="BF31" s="43">
        <v>1.244</v>
      </c>
      <c r="BG31" s="43">
        <v>1.252</v>
      </c>
      <c r="BH31" s="43">
        <v>1.2629999999999999</v>
      </c>
      <c r="BI31" s="44">
        <v>1.27</v>
      </c>
      <c r="BJ31" s="43">
        <v>1.284</v>
      </c>
      <c r="BK31" s="43">
        <v>1.2929999999999999</v>
      </c>
      <c r="BL31" s="43">
        <v>1.302</v>
      </c>
      <c r="BM31" s="43">
        <v>1.3089999999999999</v>
      </c>
      <c r="BN31" s="43">
        <v>1.321</v>
      </c>
      <c r="BO31" s="43">
        <v>1.33</v>
      </c>
      <c r="BP31" s="43">
        <v>1.34</v>
      </c>
      <c r="BQ31" s="43">
        <v>1.3460000000000001</v>
      </c>
      <c r="BR31" s="43">
        <v>1.359</v>
      </c>
      <c r="BS31" s="43">
        <v>1.367</v>
      </c>
      <c r="BT31" s="43">
        <v>1.3759999999999999</v>
      </c>
      <c r="BU31" s="43">
        <v>1.3819999999999999</v>
      </c>
      <c r="BV31" s="43">
        <v>1.395</v>
      </c>
      <c r="BW31" s="43">
        <v>1.4039999999999999</v>
      </c>
      <c r="BX31" s="43">
        <v>1.413</v>
      </c>
      <c r="BY31" s="43">
        <v>1.42</v>
      </c>
      <c r="BZ31" s="43">
        <v>1.4330000000000001</v>
      </c>
      <c r="CA31" s="43">
        <v>1.4419999999999999</v>
      </c>
      <c r="CB31" s="43">
        <v>1.4530000000000001</v>
      </c>
      <c r="CC31" s="43">
        <v>1.4590000000000001</v>
      </c>
      <c r="CD31" s="43">
        <v>1.4730000000000001</v>
      </c>
      <c r="CE31" s="43">
        <v>1.482</v>
      </c>
      <c r="CF31" s="43">
        <v>1.492</v>
      </c>
      <c r="CG31" s="43">
        <v>1.4990000000000001</v>
      </c>
      <c r="CH31" s="43">
        <v>1.5129999999999999</v>
      </c>
      <c r="CI31" s="43">
        <v>1.522</v>
      </c>
      <c r="CJ31" s="43">
        <v>1.5329999999999999</v>
      </c>
      <c r="CK31" s="43">
        <v>1.54</v>
      </c>
      <c r="CL31" s="43">
        <v>1.554</v>
      </c>
      <c r="CM31" s="43">
        <v>1.5640000000000001</v>
      </c>
      <c r="CN31" s="43">
        <v>1.5740000000000001</v>
      </c>
      <c r="CO31" s="43">
        <v>1.5820000000000001</v>
      </c>
      <c r="CP31" s="43">
        <v>1.5960000000000001</v>
      </c>
      <c r="CQ31" s="43">
        <v>1.6060000000000001</v>
      </c>
      <c r="CR31" s="43">
        <v>1.617</v>
      </c>
      <c r="CS31" s="43">
        <v>1.625</v>
      </c>
      <c r="CT31" s="43">
        <v>1.64</v>
      </c>
      <c r="CU31" s="43">
        <v>1.65</v>
      </c>
      <c r="CV31" s="43">
        <v>1.661</v>
      </c>
      <c r="CW31" s="45">
        <v>1.669</v>
      </c>
    </row>
    <row r="32" spans="1:101" x14ac:dyDescent="0.25">
      <c r="A32" s="38" t="s">
        <v>276</v>
      </c>
      <c r="B32" s="39">
        <v>0.4</v>
      </c>
      <c r="C32" s="39">
        <v>0.29999999999999993</v>
      </c>
      <c r="D32" s="39">
        <v>0.19999999999999996</v>
      </c>
      <c r="E32" s="39">
        <v>0.39999999999999991</v>
      </c>
      <c r="F32" s="39">
        <v>0.5</v>
      </c>
      <c r="G32" s="39">
        <v>0.59999999999999987</v>
      </c>
      <c r="H32" s="39">
        <v>0.59999999999999987</v>
      </c>
      <c r="I32" s="39">
        <v>0.59999999999999987</v>
      </c>
      <c r="J32" s="39">
        <v>0.7</v>
      </c>
      <c r="K32" s="39">
        <v>0.7</v>
      </c>
      <c r="L32" s="39">
        <v>0.79999999999999993</v>
      </c>
      <c r="M32" s="39">
        <v>0.79999999999999993</v>
      </c>
      <c r="N32" s="39">
        <v>0.79999999999999993</v>
      </c>
      <c r="O32" s="39">
        <v>0.79999999999999993</v>
      </c>
      <c r="P32" s="39">
        <v>0.9</v>
      </c>
      <c r="Q32" s="39">
        <v>1</v>
      </c>
      <c r="R32" s="39">
        <v>1</v>
      </c>
      <c r="S32" s="39">
        <v>1.1000000000000001</v>
      </c>
      <c r="T32" s="39">
        <v>1.1000000000000001</v>
      </c>
      <c r="U32" s="39">
        <v>1.1000000000000001</v>
      </c>
      <c r="V32" s="39">
        <v>1.2999999999999998</v>
      </c>
      <c r="W32" s="39">
        <v>1.4</v>
      </c>
      <c r="X32" s="39">
        <v>1.4</v>
      </c>
      <c r="Y32" s="39">
        <v>1.4</v>
      </c>
      <c r="Z32" s="39">
        <v>1.3</v>
      </c>
      <c r="AA32" s="39">
        <v>1.3</v>
      </c>
      <c r="AB32" s="39">
        <v>1.3</v>
      </c>
      <c r="AC32" s="39">
        <v>1.5</v>
      </c>
      <c r="AD32" s="39">
        <v>1.5</v>
      </c>
      <c r="AE32" s="39">
        <v>1.5</v>
      </c>
      <c r="AF32" s="39">
        <v>1.6</v>
      </c>
      <c r="AG32" s="39">
        <v>1.5</v>
      </c>
      <c r="AH32" s="39">
        <v>1.6</v>
      </c>
      <c r="AI32" s="39">
        <v>1.7000000000000002</v>
      </c>
      <c r="AJ32" s="39">
        <v>1.7999999999999998</v>
      </c>
      <c r="AK32" s="39">
        <v>1.9</v>
      </c>
      <c r="AL32" s="39">
        <v>1.7999999999999998</v>
      </c>
      <c r="AM32" s="39">
        <v>1.9</v>
      </c>
      <c r="AN32" s="39">
        <v>1.8</v>
      </c>
      <c r="AO32" s="39">
        <v>1.7</v>
      </c>
      <c r="AP32" s="39">
        <v>1.5999999999999999</v>
      </c>
      <c r="AQ32" s="39">
        <v>1.5999999999999999</v>
      </c>
      <c r="AR32" s="39">
        <v>1.6999999999999997</v>
      </c>
      <c r="AS32" s="39">
        <v>1.7999999999999998</v>
      </c>
      <c r="AT32" s="39">
        <v>1.7000000000000002</v>
      </c>
      <c r="AU32" s="39">
        <v>1.9</v>
      </c>
      <c r="AV32" s="39">
        <v>2.2000000000000002</v>
      </c>
      <c r="AW32" s="39">
        <v>2.5</v>
      </c>
      <c r="AX32" s="39">
        <v>3</v>
      </c>
      <c r="AY32" s="39">
        <v>3.5</v>
      </c>
      <c r="AZ32" s="39">
        <v>3.9000000000000004</v>
      </c>
      <c r="BA32" s="39">
        <v>4.3</v>
      </c>
      <c r="BB32" s="39">
        <v>4.5</v>
      </c>
      <c r="BC32" s="39">
        <v>4.4000000000000004</v>
      </c>
      <c r="BD32" s="39">
        <v>4.3</v>
      </c>
      <c r="BE32" s="39">
        <v>3.9999999999999996</v>
      </c>
      <c r="BF32" s="39">
        <v>3.6999999999999997</v>
      </c>
      <c r="BG32" s="39">
        <v>3.4999999999999996</v>
      </c>
      <c r="BH32" s="39">
        <v>3.1999999999999997</v>
      </c>
      <c r="BI32" s="39">
        <v>3</v>
      </c>
      <c r="BJ32" s="39">
        <v>2.8</v>
      </c>
      <c r="BK32" s="39">
        <v>2.6999999999999997</v>
      </c>
      <c r="BL32" s="39">
        <v>2.7</v>
      </c>
      <c r="BM32" s="39">
        <v>2.6</v>
      </c>
      <c r="BN32" s="39">
        <v>2.6</v>
      </c>
      <c r="BO32" s="39">
        <v>2.5</v>
      </c>
      <c r="BP32" s="39">
        <v>2.4</v>
      </c>
      <c r="BQ32" s="39">
        <v>2.2999999999999998</v>
      </c>
      <c r="BR32" s="39">
        <v>2.2999999999999998</v>
      </c>
      <c r="BS32" s="39">
        <v>2.1999999999999997</v>
      </c>
      <c r="BT32" s="39">
        <v>2.1999999999999997</v>
      </c>
      <c r="BU32" s="39">
        <v>2.1999999999999997</v>
      </c>
      <c r="BV32" s="39">
        <v>2.1</v>
      </c>
      <c r="BW32" s="39">
        <v>2.1</v>
      </c>
      <c r="BX32" s="39">
        <v>2.1</v>
      </c>
      <c r="BY32" s="39">
        <v>2.1</v>
      </c>
      <c r="BZ32" s="39">
        <v>2.1</v>
      </c>
      <c r="CA32" s="39">
        <v>2.1</v>
      </c>
      <c r="CB32" s="39">
        <v>2.1</v>
      </c>
      <c r="CC32" s="39">
        <v>2.1999999999999997</v>
      </c>
      <c r="CD32" s="39">
        <v>2.2999999999999998</v>
      </c>
      <c r="CE32" s="39">
        <v>2.2999999999999998</v>
      </c>
      <c r="CF32" s="39">
        <v>2.1</v>
      </c>
      <c r="CG32" s="39">
        <v>2.1</v>
      </c>
      <c r="CH32" s="39">
        <v>2.1</v>
      </c>
      <c r="CI32" s="39">
        <v>2.1</v>
      </c>
      <c r="CJ32" s="39">
        <v>2.2000000000000002</v>
      </c>
      <c r="CK32" s="39">
        <v>2.2000000000000002</v>
      </c>
      <c r="CL32" s="39">
        <v>2.2000000000000002</v>
      </c>
      <c r="CM32" s="39">
        <v>2.3000000000000003</v>
      </c>
      <c r="CN32" s="39">
        <v>2.3000000000000003</v>
      </c>
      <c r="CO32" s="39">
        <v>2.2000000000000002</v>
      </c>
      <c r="CP32" s="39">
        <v>2.2000000000000002</v>
      </c>
      <c r="CQ32" s="39">
        <v>2.1</v>
      </c>
      <c r="CR32" s="39">
        <v>2</v>
      </c>
      <c r="CS32" s="39">
        <v>2</v>
      </c>
      <c r="CT32" s="39">
        <v>2</v>
      </c>
      <c r="CU32" s="39">
        <v>2.1</v>
      </c>
      <c r="CV32" s="39">
        <v>2.1</v>
      </c>
      <c r="CW32" s="40">
        <v>2.1</v>
      </c>
    </row>
    <row r="33" spans="1:61" x14ac:dyDescent="0.25">
      <c r="A33" s="41" t="s">
        <v>277</v>
      </c>
    </row>
    <row r="34" spans="1:61" x14ac:dyDescent="0.25">
      <c r="A34" s="41" t="s">
        <v>278</v>
      </c>
      <c r="BI34" s="61">
        <f>(BI4-AS4)/AS4</f>
        <v>0.1911069063386944</v>
      </c>
    </row>
    <row r="35" spans="1:61" x14ac:dyDescent="0.25">
      <c r="A35" s="25" t="s">
        <v>279</v>
      </c>
    </row>
    <row r="36" spans="1:61" x14ac:dyDescent="0.25">
      <c r="A36" s="25" t="s">
        <v>280</v>
      </c>
      <c r="BI36" s="61">
        <f>(BI4-B4)/B4</f>
        <v>0.48642266824084995</v>
      </c>
    </row>
    <row r="37" spans="1:61" x14ac:dyDescent="0.25">
      <c r="A37" s="25" t="s">
        <v>281</v>
      </c>
    </row>
    <row r="38" spans="1:61" x14ac:dyDescent="0.25">
      <c r="A38" s="25" t="s">
        <v>282</v>
      </c>
    </row>
    <row r="40" spans="1:61" x14ac:dyDescent="0.25">
      <c r="A40" s="41"/>
    </row>
    <row r="42" spans="1:61" ht="27.95" customHeight="1" x14ac:dyDescent="0.25"/>
  </sheetData>
  <pageMargins left="0.7" right="0.7" top="0.75" bottom="0.75" header="0.3" footer="0.3"/>
  <pageSetup scale="77" orientation="landscape" r:id="rId1"/>
  <headerFooter>
    <oddFooter xml:space="preserve">&amp;LNovember 2024&amp;RPage &amp;P of &amp;N </oddFooter>
  </headerFooter>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99898-18BC-4785-86CA-CED683D28F95}"/>
</file>

<file path=customXml/itemProps2.xml><?xml version="1.0" encoding="utf-8"?>
<ds:datastoreItem xmlns:ds="http://schemas.openxmlformats.org/officeDocument/2006/customXml" ds:itemID="{D8DDE0FE-1CD5-4AE7-A0AC-3AF6FC5A4918}"/>
</file>

<file path=customXml/itemProps3.xml><?xml version="1.0" encoding="utf-8"?>
<ds:datastoreItem xmlns:ds="http://schemas.openxmlformats.org/officeDocument/2006/customXml" ds:itemID="{0AA3C56F-D3E9-4B8D-81A9-5AABFBB381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A-1 State Comparison-Sample</vt:lpstr>
      <vt:lpstr>A-2 State Comparison-All</vt:lpstr>
      <vt:lpstr>A-3 Utah Hospitals</vt:lpstr>
      <vt:lpstr>A-4 CMS Market Basket Index </vt:lpstr>
      <vt:lpstr>Cover!Print_Area</vt:lpstr>
      <vt:lpstr>'A-4 CMS Market Basket Index '!Print_Titles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Guerrant</dc:creator>
  <cp:lastModifiedBy>Daniel Robinson</cp:lastModifiedBy>
  <dcterms:created xsi:type="dcterms:W3CDTF">2024-11-26T02:23:05Z</dcterms:created>
  <dcterms:modified xsi:type="dcterms:W3CDTF">2025-09-23T17:10:56Z</dcterms:modified>
</cp:coreProperties>
</file>