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I:\Utah\Rate Study\2024\Fee Schedule\Final Reports\"/>
    </mc:Choice>
  </mc:AlternateContent>
  <xr:revisionPtr revIDLastSave="0" documentId="13_ncr:1_{DA7C5537-818E-4D1C-A154-2714302C7C12}" xr6:coauthVersionLast="47" xr6:coauthVersionMax="47" xr10:uidLastSave="{00000000-0000-0000-0000-000000000000}"/>
  <bookViews>
    <workbookView xWindow="28680" yWindow="-120" windowWidth="29040" windowHeight="16440" xr2:uid="{00000000-000D-0000-FFFF-FFFF00000000}"/>
  </bookViews>
  <sheets>
    <sheet name="Cover" sheetId="3" r:id="rId1"/>
    <sheet name="A-1 ASC Summary" sheetId="4" r:id="rId2"/>
    <sheet name="A-2 ASC Rates" sheetId="1" r:id="rId3"/>
    <sheet name="A-3 CMS Market Basket Index " sheetId="5" r:id="rId4"/>
  </sheets>
  <definedNames>
    <definedName name="_xlnm._FilterDatabase" localSheetId="2" hidden="1">'A-2 ASC Rates'!$A$7:$O$7</definedName>
    <definedName name="_xlnm.Print_Area" localSheetId="2">'A-2 ASC Rates'!$A$1:$O$33</definedName>
    <definedName name="_xlnm.Print_Area" localSheetId="0">Cover!$A$1:$O$9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4" i="5" l="1"/>
  <c r="D9" i="4" l="1"/>
  <c r="E9" i="4" s="1"/>
  <c r="D10" i="4"/>
  <c r="E10" i="4" s="1"/>
  <c r="D11" i="4"/>
  <c r="E11" i="4" s="1"/>
  <c r="D13" i="4"/>
  <c r="E13" i="4" s="1"/>
  <c r="D14" i="4"/>
  <c r="E14" i="4" s="1"/>
  <c r="D15" i="4"/>
  <c r="E15" i="4"/>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l="1"/>
  <c r="Q33" i="1"/>
  <c r="D8" i="4"/>
  <c r="E8" i="4" s="1"/>
  <c r="C33" i="4"/>
  <c r="E33" i="4" l="1"/>
  <c r="F12" i="1" l="1"/>
  <c r="F12" i="4" s="1"/>
  <c r="G12" i="4" s="1"/>
  <c r="F9" i="1"/>
  <c r="F9" i="4" s="1"/>
  <c r="G9" i="4" s="1"/>
  <c r="F10" i="1"/>
  <c r="F10" i="4" s="1"/>
  <c r="G10" i="4" s="1"/>
  <c r="F11" i="1"/>
  <c r="F11" i="4" s="1"/>
  <c r="G11" i="4" s="1"/>
  <c r="F13" i="1"/>
  <c r="F13" i="4" s="1"/>
  <c r="G13" i="4" s="1"/>
  <c r="F14" i="1"/>
  <c r="F14" i="4" s="1"/>
  <c r="G14" i="4" s="1"/>
  <c r="F15" i="1"/>
  <c r="F15" i="4" s="1"/>
  <c r="G15" i="4" s="1"/>
  <c r="F16" i="1"/>
  <c r="F16" i="4" s="1"/>
  <c r="G16" i="4" s="1"/>
  <c r="F17" i="1"/>
  <c r="F17" i="4" s="1"/>
  <c r="G17" i="4" s="1"/>
  <c r="F19" i="1"/>
  <c r="F19" i="4" s="1"/>
  <c r="G19" i="4" s="1"/>
  <c r="F20" i="1"/>
  <c r="F20" i="4" s="1"/>
  <c r="G20" i="4" s="1"/>
  <c r="F21" i="1"/>
  <c r="F21" i="4" s="1"/>
  <c r="G21" i="4" s="1"/>
  <c r="F23" i="1"/>
  <c r="F23" i="4" s="1"/>
  <c r="G23" i="4" s="1"/>
  <c r="F28" i="1"/>
  <c r="F28" i="4" s="1"/>
  <c r="G28" i="4" s="1"/>
  <c r="F29" i="1"/>
  <c r="F29" i="4" s="1"/>
  <c r="G29" i="4" s="1"/>
  <c r="F30" i="1" l="1"/>
  <c r="F30" i="4" s="1"/>
  <c r="G30" i="4" s="1"/>
  <c r="F18" i="1"/>
  <c r="F18" i="4" s="1"/>
  <c r="G18" i="4" s="1"/>
  <c r="F27" i="1"/>
  <c r="F27" i="4" s="1"/>
  <c r="G27" i="4" s="1"/>
  <c r="F26" i="1"/>
  <c r="F26" i="4" s="1"/>
  <c r="G26" i="4" s="1"/>
  <c r="F32" i="1"/>
  <c r="F32" i="4" s="1"/>
  <c r="G32" i="4" s="1"/>
  <c r="F25" i="1"/>
  <c r="F25" i="4" s="1"/>
  <c r="G25" i="4" s="1"/>
  <c r="F24" i="1"/>
  <c r="F24" i="4" s="1"/>
  <c r="G24" i="4" s="1"/>
  <c r="F31" i="1"/>
  <c r="F31" i="4" s="1"/>
  <c r="G31" i="4" s="1"/>
  <c r="F22" i="1"/>
  <c r="F22" i="4" s="1"/>
  <c r="G22" i="4" s="1"/>
  <c r="F8" i="1"/>
  <c r="F8" i="4" s="1"/>
  <c r="I12" i="1"/>
  <c r="H12" i="1"/>
  <c r="E17" i="1"/>
  <c r="E9" i="1"/>
  <c r="E11" i="1"/>
  <c r="P33" i="1"/>
  <c r="A3" i="1"/>
  <c r="A2" i="1"/>
  <c r="A1" i="1"/>
  <c r="G8" i="4" l="1"/>
  <c r="F33" i="4"/>
  <c r="G33" i="4" s="1"/>
  <c r="E21" i="1"/>
  <c r="E13" i="1"/>
  <c r="E28" i="1"/>
  <c r="E20" i="1"/>
  <c r="E27" i="1"/>
  <c r="E19" i="1"/>
  <c r="E29" i="1"/>
  <c r="E26" i="1"/>
  <c r="E18" i="1"/>
  <c r="E10" i="1"/>
  <c r="E25" i="1"/>
  <c r="E32" i="1"/>
  <c r="E24" i="1"/>
  <c r="E16" i="1"/>
  <c r="E31" i="1"/>
  <c r="E23" i="1"/>
  <c r="E15" i="1"/>
  <c r="E30" i="1"/>
  <c r="E22" i="1"/>
  <c r="E14" i="1"/>
  <c r="G30" i="1"/>
  <c r="I30" i="1"/>
  <c r="H30" i="1"/>
  <c r="G18" i="1"/>
  <c r="I18" i="1"/>
  <c r="H18" i="1"/>
  <c r="I29" i="1"/>
  <c r="H29" i="1"/>
  <c r="G29" i="1"/>
  <c r="I17" i="1"/>
  <c r="H17" i="1"/>
  <c r="G17" i="1"/>
  <c r="I28" i="1"/>
  <c r="H28" i="1"/>
  <c r="G28" i="1"/>
  <c r="I16" i="1"/>
  <c r="H16" i="1"/>
  <c r="G16" i="1"/>
  <c r="I27" i="1"/>
  <c r="H27" i="1"/>
  <c r="G27" i="1"/>
  <c r="I15" i="1"/>
  <c r="H15" i="1"/>
  <c r="G15" i="1"/>
  <c r="I26" i="1"/>
  <c r="H26" i="1"/>
  <c r="G26" i="1"/>
  <c r="I14" i="1"/>
  <c r="H14" i="1"/>
  <c r="G14" i="1"/>
  <c r="I25" i="1"/>
  <c r="H25" i="1"/>
  <c r="G25" i="1"/>
  <c r="I13" i="1"/>
  <c r="H13" i="1"/>
  <c r="G13" i="1"/>
  <c r="I24" i="1"/>
  <c r="H24" i="1"/>
  <c r="G24" i="1"/>
  <c r="I11" i="1"/>
  <c r="H11" i="1"/>
  <c r="G11" i="1"/>
  <c r="I23" i="1"/>
  <c r="H23" i="1"/>
  <c r="G23" i="1"/>
  <c r="I10" i="1"/>
  <c r="H10" i="1"/>
  <c r="G10" i="1"/>
  <c r="I22" i="1"/>
  <c r="H22" i="1"/>
  <c r="G22" i="1"/>
  <c r="I9" i="1"/>
  <c r="H9" i="1"/>
  <c r="G9" i="1"/>
  <c r="I8" i="1"/>
  <c r="H8" i="1"/>
  <c r="G8" i="1"/>
  <c r="I21" i="1"/>
  <c r="H21" i="1"/>
  <c r="G21" i="1"/>
  <c r="H32" i="1"/>
  <c r="G32" i="1"/>
  <c r="I32" i="1"/>
  <c r="H20" i="1"/>
  <c r="G20" i="1"/>
  <c r="I20" i="1"/>
  <c r="G31" i="1"/>
  <c r="H31" i="1"/>
  <c r="I31" i="1"/>
  <c r="G19" i="1"/>
  <c r="H19" i="1"/>
  <c r="I19" i="1"/>
  <c r="E8" i="1"/>
  <c r="G12" i="1"/>
  <c r="C33" i="1"/>
  <c r="D33" i="1"/>
  <c r="J33" i="1"/>
  <c r="K33" i="1"/>
  <c r="L33" i="1"/>
  <c r="M33" i="1"/>
  <c r="N33" i="1"/>
  <c r="O33" i="1"/>
  <c r="E33" i="1" l="1"/>
  <c r="H33" i="1"/>
  <c r="I33" i="1"/>
  <c r="F33" i="1"/>
  <c r="G33" i="1" s="1"/>
</calcChain>
</file>

<file path=xl/sharedStrings.xml><?xml version="1.0" encoding="utf-8"?>
<sst xmlns="http://schemas.openxmlformats.org/spreadsheetml/2006/main" count="260" uniqueCount="186">
  <si>
    <t>Overall Average</t>
  </si>
  <si>
    <t>EXTRACAPSULAR CATARACT REMOVAL W INSERTION LENS</t>
  </si>
  <si>
    <t>EXTRACAPSULAR CATARACT REMOVAL W/INSERT PROS,CMPLX</t>
  </si>
  <si>
    <t>DESTROY LUMB/SAC FACET JNT</t>
  </si>
  <si>
    <t xml:space="preserve"> </t>
  </si>
  <si>
    <t>INSERTN OR REPLACE PERIPH NEURO GEN/REC,DIR/INDUC</t>
  </si>
  <si>
    <t>INSERTN OR REPLACE SPIN NEURO GEN/REC,DIR/INDUCTI</t>
  </si>
  <si>
    <t>PERCUTANEOUS IMPLANT NEUROSTIMULT ELECTR,EPIDURAL</t>
  </si>
  <si>
    <t>LAMINOTOMY,DECOMPRESS NERVE ROOT,1 INTERSPACE,LUM</t>
  </si>
  <si>
    <t>NJX INTERLAMINAR LMBR/SAC</t>
  </si>
  <si>
    <t>NJX INTERLAMINAR CRV/THRC</t>
  </si>
  <si>
    <t>LAPAROSCOPY,SURG;CHOLECYSTECTOMY W CHOLANGIOGRAPH</t>
  </si>
  <si>
    <t>COLONOSCOPY,FLEX;REMOVAL TUMOR,POLYP,SNARE TECH</t>
  </si>
  <si>
    <t>COLONOSCPY,FLEX,PROXIMAL SPLEN FLEX;W BIOPSY,SING</t>
  </si>
  <si>
    <t>UPPER GASTROINT.ENDOSCOPY 4/BIOP,SINGLE/MULTIPLE</t>
  </si>
  <si>
    <t>TONSILLECTOMY AND ADENOIDECTOMY; UNDER AGE 12</t>
  </si>
  <si>
    <t>INTRO CATH DIALYSIS CIRCUIT</t>
  </si>
  <si>
    <t>REPAIR OF NASAL VESTIBULAR STENOSIS</t>
  </si>
  <si>
    <t>SUBMUCOUS RESECTION TURBINAT,PART/COMP,ANY METHOD</t>
  </si>
  <si>
    <t>ARTHROSCOPICALLY AID ANTE LIGAMENT REPAIR/RECONST</t>
  </si>
  <si>
    <t>ARTHROSCOPY,SHOULDER,SURGICAL;W ROTATOR CUFF REPR</t>
  </si>
  <si>
    <t>ARTHROSCOPY,SHOULDER,SURG DECOMP W/WO CORACRML RE</t>
  </si>
  <si>
    <t>ARTHRODES,MIDTARS/TARSMETATRS MULT/TRNSV</t>
  </si>
  <si>
    <t>OPEN TRMNT DISTAL TIBIOFIBULAR JOINT DISRUPT,FIXAT</t>
  </si>
  <si>
    <t>ARTHRODESIS SACROILIAC JOINT</t>
  </si>
  <si>
    <t>OPEN TRMNT CLAVICULAR FX,W W/O INTERNAL/EXTERN FI</t>
  </si>
  <si>
    <t>New Mexico</t>
  </si>
  <si>
    <t>Nevada</t>
  </si>
  <si>
    <t>Montana</t>
  </si>
  <si>
    <t>Idaho</t>
  </si>
  <si>
    <t>Colorado</t>
  </si>
  <si>
    <t>Lowest State Rate</t>
  </si>
  <si>
    <t xml:space="preserve">Highest State Rate </t>
  </si>
  <si>
    <t>Utah as % of Other State Medicaid Rates</t>
  </si>
  <si>
    <t>Average of Other State Medicaid Rates</t>
  </si>
  <si>
    <t>Utah as % of Medicare Rate</t>
  </si>
  <si>
    <t>Comparison States</t>
  </si>
  <si>
    <t>Medicaid Comparison</t>
  </si>
  <si>
    <t>Medicare Comparison</t>
  </si>
  <si>
    <t>Description</t>
  </si>
  <si>
    <t>Procedure Code</t>
  </si>
  <si>
    <t>Cover</t>
  </si>
  <si>
    <t>Tabs</t>
  </si>
  <si>
    <t>ESOPH EGD DILATION &lt;30 MM</t>
  </si>
  <si>
    <t>Utah Department of Health &amp; Human Services, Office of Financial Services</t>
  </si>
  <si>
    <t>Medicaid Rate Study</t>
  </si>
  <si>
    <t>Arizona</t>
  </si>
  <si>
    <t>Kentucky</t>
  </si>
  <si>
    <t>Wyoming</t>
  </si>
  <si>
    <t>Utah Medicaid Rate</t>
  </si>
  <si>
    <t>Medicare Rate</t>
  </si>
  <si>
    <t>A-1</t>
  </si>
  <si>
    <t>Summary Web Table - CMS Market Basket Index Levels and Four-Quarter Moving Average Percent Changes *</t>
  </si>
  <si>
    <t>Market Basket</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</si>
  <si>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</si>
  <si>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</si>
  <si>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</si>
  <si>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</si>
  <si>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</si>
  <si>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</si>
  <si>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</si>
  <si>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</si>
  <si>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</si>
  <si>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</si>
  <si>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</si>
  <si>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</si>
  <si>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</si>
  <si>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</si>
  <si>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</si>
  <si>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</si>
  <si>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</si>
  <si>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</si>
  <si>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</si>
  <si>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</si>
  <si>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</si>
  <si>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</si>
  <si>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</si>
  <si>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</si>
  <si>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</si>
  <si>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</si>
  <si>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</si>
  <si>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</si>
  <si>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</si>
  <si>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</si>
  <si>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</si>
  <si>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</si>
  <si>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</si>
  <si>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</si>
  <si>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</si>
  <si>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</si>
  <si>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</si>
  <si>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</si>
  <si>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</si>
  <si>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</si>
  <si>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</si>
  <si>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</si>
  <si>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</si>
  <si>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</si>
  <si>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</si>
  <si>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</si>
  <si>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</si>
  <si>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</si>
  <si>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</si>
  <si>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</si>
  <si>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</si>
  <si>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</si>
  <si>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</si>
  <si>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</si>
  <si>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</si>
  <si>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</si>
  <si>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</si>
  <si>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</si>
  <si>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</si>
  <si>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</si>
  <si>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</si>
  <si>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</si>
  <si>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</si>
  <si>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</si>
  <si>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</si>
  <si>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</si>
  <si>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</si>
  <si>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</si>
  <si>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</si>
  <si>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</si>
  <si>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</si>
  <si>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</si>
  <si>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</si>
  <si>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</si>
  <si>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</si>
  <si>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</si>
  <si>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</si>
  <si>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</si>
  <si>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</si>
  <si>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</si>
  <si>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</si>
  <si>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</si>
  <si>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</si>
  <si>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</si>
  <si>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</si>
  <si>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</si>
  <si>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</si>
  <si>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</si>
  <si>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</si>
  <si>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</si>
  <si>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</si>
  <si>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</si>
  <si>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</si>
  <si>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</si>
  <si>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</si>
  <si>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</si>
  <si>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</si>
  <si>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</si>
  <si>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</si>
  <si>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</si>
  <si>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2018-based Inpatient Hospital:</t>
  </si>
  <si>
    <t>Index Levels</t>
  </si>
  <si>
    <t>Four-Quarter Moving Average Percent Change</t>
  </si>
  <si>
    <t>2018-based Inpatient Hospital Capital:</t>
  </si>
  <si>
    <t>2022-based Skilled Nursing Facility:</t>
  </si>
  <si>
    <t>n/a</t>
  </si>
  <si>
    <t>2021-based Home Health Agency:</t>
  </si>
  <si>
    <t>2021-based Inpatient Rehabilitation Facility:</t>
  </si>
  <si>
    <t>2021-based Inpatient Psychiatric Facility:</t>
  </si>
  <si>
    <t>2022-based Long Term Care Hospital:</t>
  </si>
  <si>
    <t>2020-based End Stage Renal Disease:</t>
  </si>
  <si>
    <t>2022-based Federally Qualified Health Center:</t>
  </si>
  <si>
    <t xml:space="preserve">2017-based Medicare Economic Index: </t>
  </si>
  <si>
    <t>Four-Quarter Moving Average Percent Change with Productivity Adjustment</t>
  </si>
  <si>
    <t xml:space="preserve">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2023 productivity adjustment is aligned with the 2024Q2 percent change in the MEI. </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</si>
  <si>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</si>
  <si>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Source: IHS Global Inc. (IGI) 2024Q4 Forecast</t>
  </si>
  <si>
    <t>Historical Data through 2024Q3</t>
  </si>
  <si>
    <t>Released by CMS, OACT, National Health Statistics Group, dnhs@cms.hhs.gov</t>
  </si>
  <si>
    <t>04/15/2025</t>
  </si>
  <si>
    <t>Other State Comparison</t>
  </si>
  <si>
    <t>Procedure Codes</t>
  </si>
  <si>
    <t>A-2</t>
  </si>
  <si>
    <t>A-3</t>
  </si>
  <si>
    <t>Freestanding Ambulatory Surgical Center Summary Table</t>
  </si>
  <si>
    <t>Freestanding Ambulatory Surgical Center Rate Table</t>
  </si>
  <si>
    <t>CMS Market Basket Index; Medicare Economic Index (MEI)</t>
  </si>
  <si>
    <t>Cover Sheet</t>
  </si>
  <si>
    <t>Free-Standing Ambulatory Surgical Center summary. Shown as Table 1 in the report.</t>
  </si>
  <si>
    <t>Free-Standing Ambulatory Surgical Center rates. Shown as Table 2 in the report.</t>
  </si>
  <si>
    <t>2025 Free-Standing Ambulatory Surgical Center Services - Exhibit A</t>
  </si>
  <si>
    <t>Overall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</si>
</sst>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0.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0"/>
      <name val="Arial"/>
      <family val="2"/>
    </font>
    <font>
      <sz val="10"/>
      <name val="Times New Roman"/>
      <family val="1"/>
    </font>
    <font>
      <b/>
      <sz val="10"/>
      <name val="Times New Roman"/>
      <family val="1"/>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38939B"/>
        <bgColor indexed="64"/>
      </patternFill>
    </fill>
    <fill>
      <patternFill patternType="solid">
        <fgColor rgb="FF9CC5CA"/>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0" fontId="11" fillId="0" borderId="0"/>
    <xf numFmtId="0" fontId="12"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14" fillId="0" borderId="0" applyNumberFormat="0" applyFill="0" applyBorder="0" applyAlignment="0" applyProtection="0"/>
    <xf numFmtId="0" fontId="15" fillId="0" borderId="35" applyNumberFormat="0" applyFill="0" applyAlignment="0" applyProtection="0"/>
    <xf numFmtId="0" fontId="16" fillId="0" borderId="36" applyNumberFormat="0" applyFill="0" applyAlignment="0" applyProtection="0"/>
    <xf numFmtId="0" fontId="17" fillId="0" borderId="37"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38" applyNumberFormat="0" applyAlignment="0" applyProtection="0"/>
    <xf numFmtId="0" fontId="22" fillId="9" borderId="39" applyNumberFormat="0" applyAlignment="0" applyProtection="0"/>
    <xf numFmtId="0" fontId="23" fillId="9" borderId="38" applyNumberFormat="0" applyAlignment="0" applyProtection="0"/>
    <xf numFmtId="0" fontId="24" fillId="0" borderId="40" applyNumberFormat="0" applyFill="0" applyAlignment="0" applyProtection="0"/>
    <xf numFmtId="0" fontId="2" fillId="10" borderId="41" applyNumberFormat="0" applyAlignment="0" applyProtection="0"/>
    <xf numFmtId="0" fontId="8" fillId="0" borderId="0" applyNumberFormat="0" applyFill="0" applyBorder="0" applyAlignment="0" applyProtection="0"/>
    <xf numFmtId="0" fontId="1" fillId="11" borderId="42" applyNumberFormat="0" applyFont="0" applyAlignment="0" applyProtection="0"/>
    <xf numFmtId="0" fontId="25" fillId="0" borderId="0" applyNumberFormat="0" applyFill="0" applyBorder="0" applyAlignment="0" applyProtection="0"/>
    <xf numFmtId="0" fontId="3" fillId="0" borderId="43" applyNumberFormat="0" applyFill="0" applyAlignment="0" applyProtection="0"/>
    <xf numFmtId="0" fontId="2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9" fontId="27" fillId="0" borderId="0" applyFont="0" applyFill="0" applyBorder="0" applyAlignment="0" applyProtection="0"/>
  </cellStyleXfs>
  <cellXfs count="118">
    <xf numFmtId="0" fontId="0" fillId="0" borderId="0" xfId="0"/>
    <xf numFmtId="0" fontId="0" fillId="0" borderId="0" xfId="0" applyFill="1"/>
    <xf numFmtId="0" fontId="3" fillId="0" borderId="0" xfId="0" applyFont="1" applyFill="1" applyBorder="1"/>
    <xf numFmtId="0" fontId="0" fillId="0" borderId="0" xfId="0" applyFill="1" applyBorder="1"/>
    <xf numFmtId="0" fontId="0" fillId="0" borderId="0" xfId="0" applyFill="1" applyBorder="1" applyAlignment="1">
      <alignment horizontal="center" wrapText="1"/>
    </xf>
    <xf numFmtId="0" fontId="0" fillId="0" borderId="0" xfId="0" applyFill="1" applyAlignment="1">
      <alignment horizontal="left" wrapText="1"/>
    </xf>
    <xf numFmtId="0" fontId="0" fillId="4" borderId="0" xfId="0" applyFont="1" applyFill="1" applyAlignment="1">
      <alignment horizontal="left"/>
    </xf>
    <xf numFmtId="0" fontId="4" fillId="0" borderId="0" xfId="0" applyFont="1"/>
    <xf numFmtId="0" fontId="5" fillId="0" borderId="0" xfId="0" applyFont="1"/>
    <xf numFmtId="0" fontId="0" fillId="0" borderId="0" xfId="0" applyFont="1"/>
    <xf numFmtId="0" fontId="0" fillId="0" borderId="0" xfId="0" applyFont="1" applyAlignment="1">
      <alignment wrapText="1"/>
    </xf>
    <xf numFmtId="0" fontId="6" fillId="0" borderId="0" xfId="0" applyFont="1"/>
    <xf numFmtId="0" fontId="7" fillId="0" borderId="0" xfId="0" applyFont="1" applyAlignment="1">
      <alignment wrapText="1"/>
    </xf>
    <xf numFmtId="0" fontId="1" fillId="0" borderId="0" xfId="0" applyFont="1"/>
    <xf numFmtId="0" fontId="3" fillId="0" borderId="0" xfId="3" applyFont="1" applyAlignment="1">
      <alignment horizontal="left" vertical="top" wrapText="1"/>
    </xf>
    <xf numFmtId="0" fontId="0" fillId="0" borderId="2" xfId="0" applyBorder="1"/>
    <xf numFmtId="0" fontId="1" fillId="0" borderId="0" xfId="4" applyFont="1"/>
    <xf numFmtId="0" fontId="3" fillId="0" borderId="1" xfId="5" applyFont="1" applyBorder="1" applyAlignment="1">
      <alignment vertical="center"/>
    </xf>
    <xf numFmtId="0" fontId="1" fillId="0" borderId="6" xfId="4" applyFont="1" applyBorder="1" applyAlignment="1">
      <alignment horizontal="center" wrapText="1"/>
    </xf>
    <xf numFmtId="0" fontId="1" fillId="0" borderId="7" xfId="4" applyFont="1" applyBorder="1" applyAlignment="1">
      <alignment horizontal="center" wrapText="1"/>
    </xf>
    <xf numFmtId="0" fontId="3" fillId="0" borderId="10" xfId="4" applyFont="1" applyBorder="1"/>
    <xf numFmtId="0" fontId="1" fillId="0" borderId="11" xfId="0" applyFont="1" applyBorder="1"/>
    <xf numFmtId="0" fontId="1" fillId="0" borderId="10" xfId="6" applyFont="1" applyBorder="1" applyAlignment="1">
      <alignment horizontal="left" indent="2"/>
    </xf>
    <xf numFmtId="165" fontId="1" fillId="0" borderId="0" xfId="0" applyNumberFormat="1" applyFont="1" applyAlignment="1">
      <alignment horizontal="center"/>
    </xf>
    <xf numFmtId="165" fontId="1" fillId="0" borderId="11" xfId="0" applyNumberFormat="1" applyFont="1" applyBorder="1" applyAlignment="1">
      <alignment horizontal="center"/>
    </xf>
    <xf numFmtId="166" fontId="1" fillId="0" borderId="0" xfId="0" applyNumberFormat="1" applyFont="1" applyAlignment="1">
      <alignment horizontal="center"/>
    </xf>
    <xf numFmtId="166" fontId="1" fillId="0" borderId="11" xfId="0" applyNumberFormat="1" applyFont="1" applyBorder="1" applyAlignment="1">
      <alignment horizontal="center"/>
    </xf>
    <xf numFmtId="0" fontId="3" fillId="0" borderId="10" xfId="3" applyFont="1" applyBorder="1"/>
    <xf numFmtId="0" fontId="1" fillId="0" borderId="12" xfId="6" applyFont="1" applyBorder="1" applyAlignment="1">
      <alignment horizontal="left" indent="2"/>
    </xf>
    <xf numFmtId="166" fontId="1" fillId="0" borderId="13" xfId="0" applyNumberFormat="1" applyFont="1" applyBorder="1" applyAlignment="1">
      <alignment horizontal="center"/>
    </xf>
    <xf numFmtId="166" fontId="1" fillId="0" borderId="14" xfId="0" applyNumberFormat="1" applyFont="1" applyBorder="1" applyAlignment="1">
      <alignment horizontal="center"/>
    </xf>
    <xf numFmtId="0" fontId="1" fillId="0" borderId="0" xfId="3"/>
    <xf numFmtId="0" fontId="7" fillId="0" borderId="0" xfId="0" applyFont="1" applyAlignment="1">
      <alignment horizontal="center"/>
    </xf>
    <xf numFmtId="164" fontId="7" fillId="0" borderId="0" xfId="0" applyNumberFormat="1" applyFont="1" applyAlignment="1">
      <alignment horizontal="center"/>
    </xf>
    <xf numFmtId="164" fontId="2" fillId="2" borderId="5" xfId="0" applyNumberFormat="1" applyFont="1" applyFill="1" applyBorder="1" applyAlignment="1">
      <alignment horizontal="centerContinuous" vertical="center"/>
    </xf>
    <xf numFmtId="9" fontId="2" fillId="2" borderId="3" xfId="2" applyFont="1" applyFill="1" applyBorder="1" applyAlignment="1">
      <alignment horizontal="centerContinuous" vertical="center"/>
    </xf>
    <xf numFmtId="9" fontId="0" fillId="0" borderId="2" xfId="2" applyFont="1" applyBorder="1"/>
    <xf numFmtId="0" fontId="3" fillId="0" borderId="13" xfId="0" applyFont="1" applyFill="1" applyBorder="1" applyAlignment="1">
      <alignment wrapText="1"/>
    </xf>
    <xf numFmtId="0" fontId="2" fillId="0" borderId="14" xfId="0" applyFont="1" applyFill="1" applyBorder="1" applyAlignment="1">
      <alignment horizontal="center" wrapText="1"/>
    </xf>
    <xf numFmtId="0" fontId="9" fillId="3" borderId="9" xfId="0" applyFont="1" applyFill="1" applyBorder="1" applyAlignment="1">
      <alignment horizontal="center" wrapText="1"/>
    </xf>
    <xf numFmtId="0" fontId="9" fillId="3" borderId="15" xfId="0" applyFont="1" applyFill="1" applyBorder="1" applyAlignment="1">
      <alignment horizontal="center" wrapText="1"/>
    </xf>
    <xf numFmtId="0" fontId="9" fillId="3" borderId="16" xfId="0" applyFont="1" applyFill="1" applyBorder="1" applyAlignment="1">
      <alignment horizontal="center" wrapText="1"/>
    </xf>
    <xf numFmtId="0" fontId="9" fillId="3" borderId="17" xfId="0" applyFont="1" applyFill="1" applyBorder="1" applyAlignment="1">
      <alignment horizontal="center" wrapText="1"/>
    </xf>
    <xf numFmtId="0" fontId="2" fillId="2" borderId="18" xfId="0" applyFont="1" applyFill="1" applyBorder="1" applyAlignment="1">
      <alignment horizontal="centerContinuous" vertical="center"/>
    </xf>
    <xf numFmtId="0" fontId="2" fillId="2" borderId="19" xfId="0" applyFont="1" applyFill="1" applyBorder="1" applyAlignment="1">
      <alignment horizontal="centerContinuous" vertical="center"/>
    </xf>
    <xf numFmtId="0" fontId="0" fillId="0" borderId="2" xfId="0" applyFill="1" applyBorder="1"/>
    <xf numFmtId="164" fontId="0" fillId="0" borderId="2" xfId="1" applyNumberFormat="1" applyFont="1" applyFill="1" applyBorder="1"/>
    <xf numFmtId="9" fontId="0" fillId="0" borderId="2" xfId="2" applyNumberFormat="1" applyFont="1" applyFill="1" applyBorder="1"/>
    <xf numFmtId="9" fontId="0" fillId="0" borderId="2" xfId="2" applyFont="1" applyFill="1" applyBorder="1"/>
    <xf numFmtId="0" fontId="0" fillId="0" borderId="2" xfId="0" applyFont="1" applyFill="1" applyBorder="1"/>
    <xf numFmtId="0" fontId="0" fillId="0" borderId="1" xfId="0" applyFill="1" applyBorder="1"/>
    <xf numFmtId="9" fontId="0" fillId="0" borderId="1" xfId="2" applyFont="1" applyFill="1" applyBorder="1"/>
    <xf numFmtId="164" fontId="0" fillId="0" borderId="5" xfId="1" applyNumberFormat="1" applyFont="1" applyFill="1" applyBorder="1"/>
    <xf numFmtId="164" fontId="0" fillId="0" borderId="3" xfId="1" applyNumberFormat="1" applyFont="1" applyFill="1" applyBorder="1"/>
    <xf numFmtId="164" fontId="0" fillId="0" borderId="21" xfId="1" applyNumberFormat="1" applyFont="1" applyFill="1" applyBorder="1"/>
    <xf numFmtId="9" fontId="0" fillId="0" borderId="22" xfId="2" applyNumberFormat="1" applyFont="1" applyFill="1" applyBorder="1"/>
    <xf numFmtId="164" fontId="0" fillId="0" borderId="22" xfId="1" applyNumberFormat="1" applyFont="1" applyFill="1" applyBorder="1"/>
    <xf numFmtId="9" fontId="0" fillId="0" borderId="22" xfId="2" applyFont="1" applyFill="1" applyBorder="1"/>
    <xf numFmtId="164" fontId="0" fillId="0" borderId="23" xfId="1" applyNumberFormat="1" applyFont="1" applyFill="1" applyBorder="1"/>
    <xf numFmtId="164" fontId="0" fillId="0" borderId="24" xfId="1" applyNumberFormat="1" applyFont="1" applyFill="1" applyBorder="1"/>
    <xf numFmtId="164" fontId="0" fillId="0" borderId="20" xfId="1" applyNumberFormat="1" applyFont="1" applyFill="1" applyBorder="1"/>
    <xf numFmtId="164" fontId="3" fillId="0" borderId="15" xfId="1" applyNumberFormat="1" applyFont="1" applyFill="1" applyBorder="1"/>
    <xf numFmtId="164" fontId="3" fillId="0" borderId="16" xfId="1" applyNumberFormat="1" applyFont="1" applyFill="1" applyBorder="1"/>
    <xf numFmtId="9" fontId="3" fillId="0" borderId="9" xfId="2" applyNumberFormat="1" applyFont="1" applyFill="1" applyBorder="1"/>
    <xf numFmtId="164" fontId="3" fillId="0" borderId="9" xfId="1" applyNumberFormat="1" applyFont="1" applyFill="1" applyBorder="1"/>
    <xf numFmtId="9" fontId="3" fillId="0" borderId="9" xfId="2" applyFont="1" applyFill="1" applyBorder="1"/>
    <xf numFmtId="164" fontId="3" fillId="0" borderId="17" xfId="1" applyNumberFormat="1" applyFont="1" applyFill="1" applyBorder="1"/>
    <xf numFmtId="164" fontId="3" fillId="0" borderId="8" xfId="1" applyNumberFormat="1" applyFont="1" applyFill="1" applyBorder="1"/>
    <xf numFmtId="44" fontId="0" fillId="0" borderId="5" xfId="0" applyNumberFormat="1" applyBorder="1"/>
    <xf numFmtId="44" fontId="0" fillId="0" borderId="24" xfId="0" applyNumberFormat="1" applyBorder="1"/>
    <xf numFmtId="9" fontId="0" fillId="0" borderId="20" xfId="2" applyFont="1" applyBorder="1"/>
    <xf numFmtId="0" fontId="0" fillId="0" borderId="12" xfId="0" applyBorder="1"/>
    <xf numFmtId="44" fontId="0" fillId="0" borderId="25" xfId="0" applyNumberFormat="1" applyBorder="1"/>
    <xf numFmtId="44" fontId="0" fillId="0" borderId="26" xfId="0" applyNumberFormat="1" applyBorder="1"/>
    <xf numFmtId="9" fontId="0" fillId="0" borderId="27" xfId="2" applyFont="1" applyBorder="1"/>
    <xf numFmtId="44" fontId="0" fillId="0" borderId="14" xfId="0" applyNumberFormat="1" applyBorder="1"/>
    <xf numFmtId="9" fontId="0" fillId="0" borderId="12" xfId="2" applyFont="1" applyBorder="1"/>
    <xf numFmtId="0" fontId="9" fillId="3" borderId="8" xfId="0" applyFont="1" applyFill="1" applyBorder="1" applyAlignment="1">
      <alignment horizontal="center" wrapText="1"/>
    </xf>
    <xf numFmtId="0" fontId="0" fillId="0" borderId="2" xfId="0" applyNumberFormat="1" applyFont="1" applyFill="1" applyBorder="1"/>
    <xf numFmtId="0" fontId="0" fillId="0" borderId="5" xfId="0" applyNumberFormat="1" applyFont="1" applyFill="1" applyBorder="1" applyAlignment="1">
      <alignment horizontal="left"/>
    </xf>
    <xf numFmtId="0" fontId="0" fillId="0" borderId="4" xfId="0" applyNumberFormat="1" applyFont="1" applyFill="1" applyBorder="1" applyAlignment="1">
      <alignment horizontal="left"/>
    </xf>
    <xf numFmtId="0" fontId="0" fillId="0" borderId="3" xfId="0" applyNumberFormat="1" applyFont="1" applyFill="1" applyBorder="1" applyAlignment="1">
      <alignment horizontal="left"/>
    </xf>
    <xf numFmtId="0" fontId="3" fillId="3" borderId="2" xfId="0" applyFont="1" applyFill="1" applyBorder="1" applyAlignment="1">
      <alignment horizontal="center" wrapText="1"/>
    </xf>
    <xf numFmtId="0" fontId="0" fillId="0" borderId="1" xfId="0" applyBorder="1"/>
    <xf numFmtId="44" fontId="0" fillId="0" borderId="28" xfId="0" applyNumberFormat="1" applyBorder="1"/>
    <xf numFmtId="9" fontId="0" fillId="0" borderId="29" xfId="2" applyFont="1" applyBorder="1"/>
    <xf numFmtId="9" fontId="0" fillId="0" borderId="1" xfId="2" applyFont="1" applyBorder="1"/>
    <xf numFmtId="44" fontId="0" fillId="0" borderId="29" xfId="0" applyNumberFormat="1" applyBorder="1"/>
    <xf numFmtId="44" fontId="3" fillId="0" borderId="33" xfId="0" applyNumberFormat="1" applyFont="1" applyBorder="1"/>
    <xf numFmtId="44" fontId="3" fillId="0" borderId="34" xfId="0" applyNumberFormat="1" applyFont="1" applyBorder="1"/>
    <xf numFmtId="9" fontId="3" fillId="0" borderId="33" xfId="2" applyFont="1" applyBorder="1"/>
    <xf numFmtId="9" fontId="3" fillId="0" borderId="30" xfId="2" applyFont="1" applyBorder="1"/>
    <xf numFmtId="164" fontId="0" fillId="0" borderId="0" xfId="0" applyNumberFormat="1" applyFill="1"/>
    <xf numFmtId="164" fontId="0" fillId="0" borderId="2" xfId="1" applyNumberFormat="1" applyFont="1" applyFill="1" applyBorder="1" applyAlignment="1">
      <alignment horizontal="right"/>
    </xf>
    <xf numFmtId="9" fontId="0" fillId="0" borderId="0" xfId="2" applyFont="1"/>
    <xf numFmtId="0" fontId="0" fillId="0" borderId="2" xfId="0" applyFill="1" applyBorder="1" applyAlignment="1">
      <alignment horizontal="left"/>
    </xf>
    <xf numFmtId="0" fontId="0" fillId="0" borderId="1" xfId="0" applyFill="1" applyBorder="1" applyAlignment="1">
      <alignment horizontal="left"/>
    </xf>
    <xf numFmtId="0" fontId="0" fillId="0" borderId="12" xfId="0" applyBorder="1" applyAlignment="1">
      <alignment horizontal="left"/>
    </xf>
    <xf numFmtId="0" fontId="0" fillId="0" borderId="2" xfId="0" applyBorder="1" applyAlignment="1">
      <alignment horizontal="left"/>
    </xf>
    <xf numFmtId="0" fontId="0" fillId="0" borderId="1" xfId="0" applyBorder="1" applyAlignment="1">
      <alignment horizontal="left"/>
    </xf>
    <xf numFmtId="10" fontId="3" fillId="36" borderId="0" xfId="51" applyNumberFormat="1" applyFont="1" applyFill="1"/>
    <xf numFmtId="165" fontId="1" fillId="37" borderId="0" xfId="0" applyNumberFormat="1" applyFont="1" applyFill="1" applyAlignment="1">
      <alignment horizontal="center"/>
    </xf>
    <xf numFmtId="0" fontId="3" fillId="3" borderId="5" xfId="0" applyFont="1" applyFill="1" applyBorder="1" applyAlignment="1">
      <alignment horizontal="center" wrapText="1"/>
    </xf>
    <xf numFmtId="0" fontId="3" fillId="3" borderId="4" xfId="0" applyFont="1" applyFill="1" applyBorder="1" applyAlignment="1">
      <alignment horizontal="center" wrapText="1"/>
    </xf>
    <xf numFmtId="0" fontId="3" fillId="3" borderId="3" xfId="0" applyFont="1" applyFill="1" applyBorder="1" applyAlignment="1">
      <alignment horizontal="center" wrapText="1"/>
    </xf>
    <xf numFmtId="0" fontId="0" fillId="0" borderId="5" xfId="0" applyNumberFormat="1" applyFont="1" applyFill="1" applyBorder="1" applyAlignment="1">
      <alignment horizontal="left"/>
    </xf>
    <xf numFmtId="0" fontId="0" fillId="0" borderId="4" xfId="0" applyNumberFormat="1" applyFont="1" applyFill="1" applyBorder="1" applyAlignment="1">
      <alignment horizontal="left"/>
    </xf>
    <xf numFmtId="0" fontId="0" fillId="0" borderId="3" xfId="0" applyNumberFormat="1" applyFont="1" applyFill="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0" fontId="3" fillId="0" borderId="15" xfId="0" applyFont="1" applyFill="1" applyBorder="1" applyAlignment="1">
      <alignment horizontal="left"/>
    </xf>
    <xf numFmtId="0" fontId="3" fillId="0" borderId="8" xfId="0" applyFont="1" applyFill="1" applyBorder="1" applyAlignment="1">
      <alignment horizontal="left"/>
    </xf>
    <xf numFmtId="0" fontId="2" fillId="2" borderId="2" xfId="0" applyFont="1" applyFill="1" applyBorder="1" applyAlignment="1">
      <alignment horizontal="center" wrapText="1"/>
    </xf>
    <xf numFmtId="0" fontId="2" fillId="2" borderId="20" xfId="0" applyFont="1" applyFill="1" applyBorder="1" applyAlignment="1">
      <alignment horizontal="center" wrapText="1"/>
    </xf>
    <xf numFmtId="0" fontId="2" fillId="2" borderId="18" xfId="0" applyFont="1" applyFill="1" applyBorder="1" applyAlignment="1">
      <alignment horizontal="center" wrapText="1"/>
    </xf>
    <xf numFmtId="0" fontId="2" fillId="2" borderId="4" xfId="0" applyFont="1" applyFill="1" applyBorder="1" applyAlignment="1">
      <alignment horizontal="center" wrapText="1"/>
    </xf>
    <xf numFmtId="0" fontId="2" fillId="2" borderId="3" xfId="0" applyFont="1" applyFill="1" applyBorder="1" applyAlignment="1">
      <alignment horizontal="center" wrapText="1"/>
    </xf>
    <xf numFmtId="0" fontId="7" fillId="0" borderId="0" xfId="0" applyFont="1"/>
  </cellXfs>
  <cellStyles count="52">
    <cellStyle name="20% - Accent1" xfId="28" builtinId="30" hidden="1"/>
    <cellStyle name="20% - Accent2" xfId="32" builtinId="34" hidden="1"/>
    <cellStyle name="20% - Accent3" xfId="36" builtinId="38" hidden="1"/>
    <cellStyle name="20% - Accent4" xfId="40" builtinId="42" hidden="1"/>
    <cellStyle name="20% - Accent5" xfId="44" builtinId="46" hidden="1"/>
    <cellStyle name="20% - Accent6" xfId="48" builtinId="50" hidden="1"/>
    <cellStyle name="40% - Accent1" xfId="29" builtinId="31" hidden="1"/>
    <cellStyle name="40% - Accent2" xfId="33" builtinId="35" hidden="1"/>
    <cellStyle name="40% - Accent3" xfId="37" builtinId="39" hidden="1"/>
    <cellStyle name="40% - Accent4" xfId="41" builtinId="43" hidden="1"/>
    <cellStyle name="40% - Accent5" xfId="45" builtinId="47" hidden="1"/>
    <cellStyle name="40% - Accent6" xfId="49" builtinId="51" hidden="1"/>
    <cellStyle name="60% - Accent1" xfId="30" builtinId="32" hidden="1"/>
    <cellStyle name="60% - Accent2" xfId="34" builtinId="36" hidden="1"/>
    <cellStyle name="60% - Accent3" xfId="38" builtinId="40" hidden="1"/>
    <cellStyle name="60% - Accent4" xfId="42" builtinId="44" hidden="1"/>
    <cellStyle name="60% - Accent5" xfId="46" builtinId="48" hidden="1"/>
    <cellStyle name="60% - Accent6" xfId="50" builtinId="52" hidden="1"/>
    <cellStyle name="Accent1" xfId="27" builtinId="29" hidden="1"/>
    <cellStyle name="Accent2" xfId="31" builtinId="33" hidden="1"/>
    <cellStyle name="Accent3" xfId="35" builtinId="37" hidden="1"/>
    <cellStyle name="Accent4" xfId="39" builtinId="41" hidden="1"/>
    <cellStyle name="Accent5" xfId="43" builtinId="45" hidden="1"/>
    <cellStyle name="Accent6" xfId="47" builtinId="49" hidden="1"/>
    <cellStyle name="Bad" xfId="16" builtinId="27" hidden="1"/>
    <cellStyle name="Calculation" xfId="20" builtinId="22" hidden="1"/>
    <cellStyle name="Check Cell" xfId="22" builtinId="23" hidden="1"/>
    <cellStyle name="Comma" xfId="7" builtinId="3" hidden="1"/>
    <cellStyle name="Comma [0]" xfId="8" builtinId="6" hidden="1"/>
    <cellStyle name="Currency" xfId="1" builtinId="4"/>
    <cellStyle name="Currency [0]" xfId="9" builtinId="7" hidden="1"/>
    <cellStyle name="Explanatory Text" xfId="25" builtinId="53" hidden="1"/>
    <cellStyle name="Good" xfId="15" builtinId="26" hidden="1"/>
    <cellStyle name="Heading 1" xfId="11" builtinId="16" hidden="1"/>
    <cellStyle name="Heading 2" xfId="12" builtinId="17" hidden="1"/>
    <cellStyle name="Heading 3" xfId="13" builtinId="18" hidden="1"/>
    <cellStyle name="Heading 4" xfId="14" builtinId="19" hidden="1"/>
    <cellStyle name="Input" xfId="18" builtinId="20" hidden="1"/>
    <cellStyle name="Linked Cell" xfId="21" builtinId="24" hidden="1"/>
    <cellStyle name="Neutral" xfId="17" builtinId="28" hidden="1"/>
    <cellStyle name="Normal" xfId="0" builtinId="0"/>
    <cellStyle name="Normal 2" xfId="4" xr:uid="{EEE46E87-55F3-46AA-9AA8-D40B46FC82B1}"/>
    <cellStyle name="Normal 3" xfId="3" xr:uid="{E369B946-BEF2-4516-A44F-2A635C96D73C}"/>
    <cellStyle name="Normal_tbls1_13_a" xfId="5" xr:uid="{C3933DBA-F195-45AE-BAE5-C114408054F9}"/>
    <cellStyle name="Note" xfId="24" builtinId="10" hidden="1"/>
    <cellStyle name="Output" xfId="19" builtinId="21" hidden="1"/>
    <cellStyle name="Percent" xfId="2" builtinId="5"/>
    <cellStyle name="Percent 2" xfId="51" xr:uid="{8D336D8D-5EC4-48D1-8870-4FDBBED02AD8}"/>
    <cellStyle name="rowhead_tbls1_13_a" xfId="6" xr:uid="{2DA74400-C3EE-4854-99F3-4461E79389A1}"/>
    <cellStyle name="Title" xfId="10" builtinId="15" hidden="1"/>
    <cellStyle name="Total" xfId="26" builtinId="25" hidden="1"/>
    <cellStyle name="Warning Text" xfId="23"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showGridLines="0" tabSelected="1" workbookViewId="0">
      <selection activeCell="H2" sqref="H2"/>
    </sheetView>
  </sheetViews>
  <sheetFormatPr defaultColWidth="8.7109375" defaultRowHeight="15" x14ac:dyDescent="0.25"/>
  <cols>
    <col min="1" max="1" width="8.140625" style="9" customWidth="1"/>
    <col min="2" max="16384" width="8.7109375" style="9"/>
  </cols>
  <sheetData>
    <row r="1" spans="1:14" ht="18.75" x14ac:dyDescent="0.3">
      <c r="A1" s="8" t="s">
        <v>44</v>
      </c>
    </row>
    <row r="2" spans="1:14" ht="15.75" x14ac:dyDescent="0.25">
      <c r="A2" s="7" t="s">
        <v>45</v>
      </c>
      <c r="B2" s="10"/>
      <c r="C2" s="10"/>
      <c r="D2" s="10"/>
      <c r="E2" s="10"/>
      <c r="F2" s="10"/>
      <c r="G2" s="10"/>
      <c r="H2" s="10"/>
    </row>
    <row r="3" spans="1:14" ht="15.75" x14ac:dyDescent="0.25">
      <c r="A3" s="11" t="s">
        <v>184</v>
      </c>
      <c r="B3" s="12"/>
      <c r="C3" s="12"/>
      <c r="D3" s="12"/>
      <c r="E3" s="12"/>
      <c r="F3" s="12"/>
      <c r="G3" s="10"/>
      <c r="H3" s="10"/>
    </row>
    <row r="4" spans="1:14" ht="15" customHeight="1" x14ac:dyDescent="0.25">
      <c r="A4" s="6" t="s">
        <v>181</v>
      </c>
      <c r="B4" s="10"/>
      <c r="C4" s="10"/>
      <c r="D4" s="10"/>
      <c r="E4" s="10"/>
      <c r="F4" s="10"/>
      <c r="G4" s="10"/>
      <c r="H4" s="10"/>
    </row>
    <row r="5" spans="1:14" x14ac:dyDescent="0.25">
      <c r="A5" s="10"/>
      <c r="B5" s="10"/>
      <c r="C5" s="10"/>
      <c r="D5" s="10"/>
      <c r="E5" s="10"/>
      <c r="F5" s="10"/>
      <c r="G5" s="10"/>
      <c r="H5" s="10"/>
    </row>
    <row r="6" spans="1:14" customFormat="1" ht="14.45" customHeight="1" x14ac:dyDescent="0.25">
      <c r="A6" s="82" t="s">
        <v>42</v>
      </c>
      <c r="B6" s="102" t="s">
        <v>39</v>
      </c>
      <c r="C6" s="103"/>
      <c r="D6" s="103"/>
      <c r="E6" s="103"/>
      <c r="F6" s="103"/>
      <c r="G6" s="103"/>
      <c r="H6" s="103"/>
      <c r="I6" s="103"/>
      <c r="J6" s="103"/>
      <c r="K6" s="103"/>
      <c r="L6" s="103"/>
      <c r="M6" s="103"/>
      <c r="N6" s="104"/>
    </row>
    <row r="7" spans="1:14" customFormat="1" x14ac:dyDescent="0.25">
      <c r="A7" s="78" t="s">
        <v>41</v>
      </c>
      <c r="B7" s="79" t="s">
        <v>181</v>
      </c>
      <c r="C7" s="80"/>
      <c r="D7" s="80"/>
      <c r="E7" s="80"/>
      <c r="F7" s="80"/>
      <c r="G7" s="80"/>
      <c r="H7" s="80"/>
      <c r="I7" s="80"/>
      <c r="J7" s="80"/>
      <c r="K7" s="80"/>
      <c r="L7" s="80"/>
      <c r="M7" s="80"/>
      <c r="N7" s="81"/>
    </row>
    <row r="8" spans="1:14" customFormat="1" x14ac:dyDescent="0.25">
      <c r="A8" s="78" t="s">
        <v>51</v>
      </c>
      <c r="B8" s="105" t="s">
        <v>182</v>
      </c>
      <c r="C8" s="106"/>
      <c r="D8" s="106"/>
      <c r="E8" s="106"/>
      <c r="F8" s="106"/>
      <c r="G8" s="106"/>
      <c r="H8" s="106"/>
      <c r="I8" s="106"/>
      <c r="J8" s="106"/>
      <c r="K8" s="106"/>
      <c r="L8" s="106"/>
      <c r="M8" s="106"/>
      <c r="N8" s="107"/>
    </row>
    <row r="9" spans="1:14" x14ac:dyDescent="0.25">
      <c r="A9" s="78" t="s">
        <v>176</v>
      </c>
      <c r="B9" s="105" t="s">
        <v>183</v>
      </c>
      <c r="C9" s="106"/>
      <c r="D9" s="106"/>
      <c r="E9" s="106"/>
      <c r="F9" s="106"/>
      <c r="G9" s="106"/>
      <c r="H9" s="106"/>
      <c r="I9" s="106"/>
      <c r="J9" s="106"/>
      <c r="K9" s="106"/>
      <c r="L9" s="106"/>
      <c r="M9" s="106"/>
      <c r="N9" s="107"/>
    </row>
    <row r="10" spans="1:14" ht="14.65" customHeight="1" x14ac:dyDescent="0.25">
      <c r="A10" s="78" t="s">
        <v>177</v>
      </c>
      <c r="B10" s="105" t="s">
        <v>180</v>
      </c>
      <c r="C10" s="106"/>
      <c r="D10" s="106"/>
      <c r="E10" s="106"/>
      <c r="F10" s="106"/>
      <c r="G10" s="106"/>
      <c r="H10" s="106"/>
      <c r="I10" s="106"/>
      <c r="J10" s="106"/>
      <c r="K10" s="106"/>
      <c r="L10" s="106"/>
      <c r="M10" s="106"/>
      <c r="N10" s="107"/>
    </row>
    <row r="12" spans="1:14" ht="15.75" customHeight="1" x14ac:dyDescent="0.25"/>
  </sheetData>
  <mergeCells count="4">
    <mergeCell ref="B6:N6"/>
    <mergeCell ref="B8:N8"/>
    <mergeCell ref="B9:N9"/>
    <mergeCell ref="B10:N10"/>
  </mergeCells>
  <phoneticPr fontId="13" type="noConversion"/>
  <pageMargins left="0.7" right="0.7" top="0.75" bottom="0.75" header="0.3" footer="0.3"/>
  <pageSetup orientation="landscape" r:id="rId1"/>
  <headerFooter>
    <oddFooter>&amp;L&amp;9Utah Rate Study
Exhibit E Freestanding Ambulatory Surgical Center Services&amp;R&amp;9&amp;P
June 16, 2023</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ABB2-0FB0-47C7-BBCE-F6DD08C8451D}">
  <dimension ref="A1:H33"/>
  <sheetViews>
    <sheetView showGridLines="0" workbookViewId="0">
      <selection activeCell="F1" sqref="F1"/>
    </sheetView>
  </sheetViews>
  <sheetFormatPr defaultRowHeight="15" x14ac:dyDescent="0.25"/>
  <cols>
    <col min="1" max="1" width="12.28515625" customWidth="1"/>
    <col min="2" max="2" width="56.5703125" bestFit="1" customWidth="1"/>
    <col min="3" max="3" width="11.28515625" bestFit="1" customWidth="1"/>
    <col min="4" max="5" width="11.28515625" customWidth="1"/>
    <col min="6" max="6" width="12.5703125" customWidth="1"/>
    <col min="7" max="7" width="12" customWidth="1"/>
  </cols>
  <sheetData>
    <row r="1" spans="1:8" ht="18.75" x14ac:dyDescent="0.3">
      <c r="A1" s="8" t="s">
        <v>44</v>
      </c>
    </row>
    <row r="2" spans="1:8" ht="15.75" x14ac:dyDescent="0.25">
      <c r="A2" s="7" t="s">
        <v>45</v>
      </c>
    </row>
    <row r="3" spans="1:8" ht="15.75" x14ac:dyDescent="0.25">
      <c r="A3" s="7" t="s">
        <v>184</v>
      </c>
    </row>
    <row r="4" spans="1:8" x14ac:dyDescent="0.25">
      <c r="A4" s="6" t="s">
        <v>178</v>
      </c>
    </row>
    <row r="6" spans="1:8" x14ac:dyDescent="0.25">
      <c r="A6" s="32"/>
      <c r="B6" s="32"/>
      <c r="C6" s="33"/>
      <c r="D6" s="43" t="s">
        <v>38</v>
      </c>
      <c r="E6" s="44"/>
      <c r="F6" s="34" t="s">
        <v>174</v>
      </c>
      <c r="G6" s="35"/>
    </row>
    <row r="7" spans="1:8" ht="60.75" thickBot="1" x14ac:dyDescent="0.3">
      <c r="A7" s="39" t="s">
        <v>175</v>
      </c>
      <c r="B7" s="39" t="s">
        <v>39</v>
      </c>
      <c r="C7" s="40" t="s">
        <v>49</v>
      </c>
      <c r="D7" s="41" t="s">
        <v>50</v>
      </c>
      <c r="E7" s="42" t="s">
        <v>35</v>
      </c>
      <c r="F7" s="77" t="s">
        <v>34</v>
      </c>
      <c r="G7" s="39" t="s">
        <v>33</v>
      </c>
    </row>
    <row r="8" spans="1:8" x14ac:dyDescent="0.25">
      <c r="A8" s="97">
        <v>23515</v>
      </c>
      <c r="B8" s="71" t="s">
        <v>25</v>
      </c>
      <c r="C8" s="72">
        <v>2505.66</v>
      </c>
      <c r="D8" s="73">
        <f>'A-2 ASC Rates'!D8</f>
        <v>4610.41</v>
      </c>
      <c r="E8" s="74">
        <f>C8/D8</f>
        <v>0.54347877954455237</v>
      </c>
      <c r="F8" s="75">
        <f>'A-2 ASC Rates'!F8</f>
        <v>3108.47</v>
      </c>
      <c r="G8" s="76">
        <f>C8/F8</f>
        <v>0.80607501439614992</v>
      </c>
      <c r="H8" s="94"/>
    </row>
    <row r="9" spans="1:8" x14ac:dyDescent="0.25">
      <c r="A9" s="98">
        <v>27279</v>
      </c>
      <c r="B9" s="15" t="s">
        <v>24</v>
      </c>
      <c r="C9" s="68">
        <v>8259.68</v>
      </c>
      <c r="D9" s="69">
        <f>'A-2 ASC Rates'!D9</f>
        <v>15176.56</v>
      </c>
      <c r="E9" s="70">
        <f t="shared" ref="E9:E32" si="0">C9/D9</f>
        <v>0.54423927424923702</v>
      </c>
      <c r="F9" s="75">
        <f>'A-2 ASC Rates'!F9</f>
        <v>11721.64</v>
      </c>
      <c r="G9" s="36">
        <f t="shared" ref="G9:G32" si="1">C9/F9</f>
        <v>0.70465225002644682</v>
      </c>
      <c r="H9" s="94"/>
    </row>
    <row r="10" spans="1:8" x14ac:dyDescent="0.25">
      <c r="A10" s="98">
        <v>27829</v>
      </c>
      <c r="B10" s="15" t="s">
        <v>23</v>
      </c>
      <c r="C10" s="68">
        <v>2555.5700000000002</v>
      </c>
      <c r="D10" s="69">
        <f>'A-2 ASC Rates'!D10</f>
        <v>4781.8599999999997</v>
      </c>
      <c r="E10" s="70">
        <f t="shared" si="0"/>
        <v>0.53443011715106681</v>
      </c>
      <c r="F10" s="75">
        <f>'A-2 ASC Rates'!F10</f>
        <v>2872.49</v>
      </c>
      <c r="G10" s="36">
        <f t="shared" si="1"/>
        <v>0.88967063418845682</v>
      </c>
      <c r="H10" s="94"/>
    </row>
    <row r="11" spans="1:8" x14ac:dyDescent="0.25">
      <c r="A11" s="98">
        <v>28730</v>
      </c>
      <c r="B11" s="15" t="s">
        <v>22</v>
      </c>
      <c r="C11" s="68">
        <v>5386</v>
      </c>
      <c r="D11" s="69">
        <f>'A-2 ASC Rates'!D11</f>
        <v>9855.3799999999992</v>
      </c>
      <c r="E11" s="70">
        <f t="shared" si="0"/>
        <v>0.54650353411030328</v>
      </c>
      <c r="F11" s="75">
        <f>'A-2 ASC Rates'!F11</f>
        <v>5928.34</v>
      </c>
      <c r="G11" s="36">
        <f t="shared" si="1"/>
        <v>0.90851739272713772</v>
      </c>
      <c r="H11" s="94"/>
    </row>
    <row r="12" spans="1:8" x14ac:dyDescent="0.25">
      <c r="A12" s="98">
        <v>29826</v>
      </c>
      <c r="B12" s="15" t="s">
        <v>21</v>
      </c>
      <c r="C12" s="68">
        <v>991.09</v>
      </c>
      <c r="D12" s="69"/>
      <c r="E12" s="70"/>
      <c r="F12" s="75">
        <f>'A-2 ASC Rates'!F12</f>
        <v>1404.36</v>
      </c>
      <c r="G12" s="36">
        <f t="shared" si="1"/>
        <v>0.70572360363439579</v>
      </c>
      <c r="H12" s="94"/>
    </row>
    <row r="13" spans="1:8" x14ac:dyDescent="0.25">
      <c r="A13" s="98">
        <v>29827</v>
      </c>
      <c r="B13" s="15" t="s">
        <v>20</v>
      </c>
      <c r="C13" s="68">
        <v>1905.99</v>
      </c>
      <c r="D13" s="69">
        <f>'A-2 ASC Rates'!D13</f>
        <v>3510.84</v>
      </c>
      <c r="E13" s="70">
        <f t="shared" si="0"/>
        <v>0.54288717230064598</v>
      </c>
      <c r="F13" s="75">
        <f>'A-2 ASC Rates'!F13</f>
        <v>2586.1</v>
      </c>
      <c r="G13" s="36">
        <f t="shared" si="1"/>
        <v>0.73701326321487959</v>
      </c>
      <c r="H13" s="94"/>
    </row>
    <row r="14" spans="1:8" x14ac:dyDescent="0.25">
      <c r="A14" s="98">
        <v>29888</v>
      </c>
      <c r="B14" s="15" t="s">
        <v>19</v>
      </c>
      <c r="C14" s="68">
        <v>2526.2399999999998</v>
      </c>
      <c r="D14" s="69">
        <f>'A-2 ASC Rates'!D14</f>
        <v>4628.28</v>
      </c>
      <c r="E14" s="70">
        <f t="shared" si="0"/>
        <v>0.54582695947522619</v>
      </c>
      <c r="F14" s="75">
        <f>'A-2 ASC Rates'!F14</f>
        <v>3345.56</v>
      </c>
      <c r="G14" s="36">
        <f t="shared" si="1"/>
        <v>0.75510228481928277</v>
      </c>
      <c r="H14" s="94"/>
    </row>
    <row r="15" spans="1:8" x14ac:dyDescent="0.25">
      <c r="A15" s="98">
        <v>30140</v>
      </c>
      <c r="B15" s="15" t="s">
        <v>18</v>
      </c>
      <c r="C15" s="68">
        <v>740.89</v>
      </c>
      <c r="D15" s="69">
        <f>'A-2 ASC Rates'!D15</f>
        <v>1394.45</v>
      </c>
      <c r="E15" s="70">
        <f t="shared" si="0"/>
        <v>0.53131342106206747</v>
      </c>
      <c r="F15" s="75">
        <f>'A-2 ASC Rates'!F15</f>
        <v>1024.5899999999999</v>
      </c>
      <c r="G15" s="36">
        <f t="shared" si="1"/>
        <v>0.72310875569740096</v>
      </c>
      <c r="H15" s="94"/>
    </row>
    <row r="16" spans="1:8" x14ac:dyDescent="0.25">
      <c r="A16" s="98">
        <v>30465</v>
      </c>
      <c r="B16" s="15" t="s">
        <v>17</v>
      </c>
      <c r="C16" s="68">
        <v>1550.91</v>
      </c>
      <c r="D16" s="69">
        <f>'A-2 ASC Rates'!D16</f>
        <v>2917.35</v>
      </c>
      <c r="E16" s="70">
        <f t="shared" si="0"/>
        <v>0.53161602138927455</v>
      </c>
      <c r="F16" s="75">
        <f>'A-2 ASC Rates'!F16</f>
        <v>2117.9299999999998</v>
      </c>
      <c r="G16" s="36">
        <f t="shared" si="1"/>
        <v>0.7322763264130544</v>
      </c>
      <c r="H16" s="94"/>
    </row>
    <row r="17" spans="1:8" x14ac:dyDescent="0.25">
      <c r="A17" s="98">
        <v>36903</v>
      </c>
      <c r="B17" s="15" t="s">
        <v>16</v>
      </c>
      <c r="C17" s="68">
        <v>3890.64</v>
      </c>
      <c r="D17" s="69">
        <f>'A-2 ASC Rates'!D17</f>
        <v>7351.35</v>
      </c>
      <c r="E17" s="70">
        <f t="shared" si="0"/>
        <v>0.5292415678752882</v>
      </c>
      <c r="F17" s="75">
        <f>'A-2 ASC Rates'!F17</f>
        <v>5977.81</v>
      </c>
      <c r="G17" s="36">
        <f t="shared" si="1"/>
        <v>0.65084704933746629</v>
      </c>
      <c r="H17" s="94"/>
    </row>
    <row r="18" spans="1:8" x14ac:dyDescent="0.25">
      <c r="A18" s="98">
        <v>42820</v>
      </c>
      <c r="B18" s="15" t="s">
        <v>15</v>
      </c>
      <c r="C18" s="68">
        <v>1550.91</v>
      </c>
      <c r="D18" s="69">
        <f>'A-2 ASC Rates'!D18</f>
        <v>2917.35</v>
      </c>
      <c r="E18" s="70">
        <f t="shared" si="0"/>
        <v>0.53161602138927455</v>
      </c>
      <c r="F18" s="75">
        <f>'A-2 ASC Rates'!F18</f>
        <v>1941.16</v>
      </c>
      <c r="G18" s="36">
        <f t="shared" si="1"/>
        <v>0.79896041542170659</v>
      </c>
      <c r="H18" s="94"/>
    </row>
    <row r="19" spans="1:8" x14ac:dyDescent="0.25">
      <c r="A19" s="98">
        <v>43239</v>
      </c>
      <c r="B19" s="15" t="s">
        <v>14</v>
      </c>
      <c r="C19" s="68">
        <v>264.16000000000003</v>
      </c>
      <c r="D19" s="69">
        <f>'A-2 ASC Rates'!D19</f>
        <v>503.39</v>
      </c>
      <c r="E19" s="70">
        <f t="shared" si="0"/>
        <v>0.52476211287470953</v>
      </c>
      <c r="F19" s="75">
        <f>'A-2 ASC Rates'!F19</f>
        <v>409.84</v>
      </c>
      <c r="G19" s="36">
        <f t="shared" si="1"/>
        <v>0.64454421237556125</v>
      </c>
      <c r="H19" s="94"/>
    </row>
    <row r="20" spans="1:8" x14ac:dyDescent="0.25">
      <c r="A20" s="98">
        <v>43249</v>
      </c>
      <c r="B20" s="15" t="s">
        <v>43</v>
      </c>
      <c r="C20" s="68">
        <v>467.28</v>
      </c>
      <c r="D20" s="69">
        <f>'A-2 ASC Rates'!D20</f>
        <v>864.15</v>
      </c>
      <c r="E20" s="70">
        <f t="shared" si="0"/>
        <v>0.54073945495573683</v>
      </c>
      <c r="F20" s="75">
        <f>'A-2 ASC Rates'!F20</f>
        <v>645.15</v>
      </c>
      <c r="G20" s="36">
        <f t="shared" si="1"/>
        <v>0.72429667519181584</v>
      </c>
      <c r="H20" s="94"/>
    </row>
    <row r="21" spans="1:8" x14ac:dyDescent="0.25">
      <c r="A21" s="98">
        <v>45380</v>
      </c>
      <c r="B21" s="15" t="s">
        <v>13</v>
      </c>
      <c r="C21" s="68">
        <v>343.87</v>
      </c>
      <c r="D21" s="69">
        <f>'A-2 ASC Rates'!D21</f>
        <v>632.96</v>
      </c>
      <c r="E21" s="70">
        <f t="shared" si="0"/>
        <v>0.54327287664307378</v>
      </c>
      <c r="F21" s="75">
        <f>'A-2 ASC Rates'!F21</f>
        <v>480.78</v>
      </c>
      <c r="G21" s="36">
        <f t="shared" si="1"/>
        <v>0.71523357876783566</v>
      </c>
      <c r="H21" s="94"/>
    </row>
    <row r="22" spans="1:8" x14ac:dyDescent="0.25">
      <c r="A22" s="98">
        <v>45385</v>
      </c>
      <c r="B22" s="15" t="s">
        <v>12</v>
      </c>
      <c r="C22" s="68">
        <v>343.87</v>
      </c>
      <c r="D22" s="69">
        <f>'A-2 ASC Rates'!D22</f>
        <v>632.96</v>
      </c>
      <c r="E22" s="70">
        <f t="shared" si="0"/>
        <v>0.54327287664307378</v>
      </c>
      <c r="F22" s="75">
        <f>'A-2 ASC Rates'!F22</f>
        <v>480.78</v>
      </c>
      <c r="G22" s="36">
        <f t="shared" si="1"/>
        <v>0.71523357876783566</v>
      </c>
      <c r="H22" s="94"/>
    </row>
    <row r="23" spans="1:8" x14ac:dyDescent="0.25">
      <c r="A23" s="98">
        <v>47563</v>
      </c>
      <c r="B23" s="15" t="s">
        <v>11</v>
      </c>
      <c r="C23" s="68">
        <v>1519.81</v>
      </c>
      <c r="D23" s="69">
        <f>'A-2 ASC Rates'!D23</f>
        <v>2860.32</v>
      </c>
      <c r="E23" s="70">
        <f t="shared" si="0"/>
        <v>0.53134264697656197</v>
      </c>
      <c r="F23" s="75">
        <f>'A-2 ASC Rates'!F23</f>
        <v>2212.3200000000002</v>
      </c>
      <c r="G23" s="36">
        <f t="shared" si="1"/>
        <v>0.68697566355680906</v>
      </c>
      <c r="H23" s="94"/>
    </row>
    <row r="24" spans="1:8" x14ac:dyDescent="0.25">
      <c r="A24" s="98">
        <v>62321</v>
      </c>
      <c r="B24" s="15" t="s">
        <v>10</v>
      </c>
      <c r="C24" s="68">
        <v>201.52</v>
      </c>
      <c r="D24" s="69">
        <f>'A-2 ASC Rates'!D24</f>
        <v>371.75</v>
      </c>
      <c r="E24" s="70">
        <f t="shared" si="0"/>
        <v>0.54208473436449234</v>
      </c>
      <c r="F24" s="75">
        <f>'A-2 ASC Rates'!F24</f>
        <v>321.63</v>
      </c>
      <c r="G24" s="36">
        <f t="shared" si="1"/>
        <v>0.62655846780462021</v>
      </c>
      <c r="H24" s="94"/>
    </row>
    <row r="25" spans="1:8" x14ac:dyDescent="0.25">
      <c r="A25" s="98">
        <v>62323</v>
      </c>
      <c r="B25" s="15" t="s">
        <v>9</v>
      </c>
      <c r="C25" s="68">
        <v>201.52</v>
      </c>
      <c r="D25" s="69">
        <f>'A-2 ASC Rates'!D25</f>
        <v>371.75</v>
      </c>
      <c r="E25" s="70">
        <f t="shared" si="0"/>
        <v>0.54208473436449234</v>
      </c>
      <c r="F25" s="75">
        <f>'A-2 ASC Rates'!F25</f>
        <v>321.63</v>
      </c>
      <c r="G25" s="36">
        <f t="shared" si="1"/>
        <v>0.62655846780462021</v>
      </c>
      <c r="H25" s="94"/>
    </row>
    <row r="26" spans="1:8" x14ac:dyDescent="0.25">
      <c r="A26" s="98">
        <v>63030</v>
      </c>
      <c r="B26" s="15" t="s">
        <v>8</v>
      </c>
      <c r="C26" s="68">
        <v>1905.99</v>
      </c>
      <c r="D26" s="69">
        <f>'A-2 ASC Rates'!D26</f>
        <v>3510.84</v>
      </c>
      <c r="E26" s="70">
        <f t="shared" si="0"/>
        <v>0.54288717230064598</v>
      </c>
      <c r="F26" s="75">
        <f>'A-2 ASC Rates'!F26</f>
        <v>2974.21</v>
      </c>
      <c r="G26" s="36">
        <f t="shared" si="1"/>
        <v>0.64083907995736678</v>
      </c>
      <c r="H26" s="94"/>
    </row>
    <row r="27" spans="1:8" x14ac:dyDescent="0.25">
      <c r="A27" s="98">
        <v>63650</v>
      </c>
      <c r="B27" s="15" t="s">
        <v>7</v>
      </c>
      <c r="C27" s="68">
        <v>2779.9</v>
      </c>
      <c r="D27" s="69">
        <f>'A-2 ASC Rates'!D27</f>
        <v>5084.25</v>
      </c>
      <c r="E27" s="70">
        <f t="shared" si="0"/>
        <v>0.54676697644687022</v>
      </c>
      <c r="F27" s="75">
        <f>'A-2 ASC Rates'!F27</f>
        <v>3567.96</v>
      </c>
      <c r="G27" s="36">
        <f t="shared" si="1"/>
        <v>0.77912868978351779</v>
      </c>
      <c r="H27" s="94"/>
    </row>
    <row r="28" spans="1:8" x14ac:dyDescent="0.25">
      <c r="A28" s="98">
        <v>63685</v>
      </c>
      <c r="B28" s="15" t="s">
        <v>6</v>
      </c>
      <c r="C28" s="68">
        <v>14197.79</v>
      </c>
      <c r="D28" s="69">
        <f>'A-2 ASC Rates'!D28</f>
        <v>26281.67</v>
      </c>
      <c r="E28" s="70">
        <f t="shared" si="0"/>
        <v>0.54021643221302151</v>
      </c>
      <c r="F28" s="75">
        <f>'A-2 ASC Rates'!F28</f>
        <v>17654.669999999998</v>
      </c>
      <c r="G28" s="36">
        <f t="shared" si="1"/>
        <v>0.80419458420916401</v>
      </c>
      <c r="H28" s="94"/>
    </row>
    <row r="29" spans="1:8" x14ac:dyDescent="0.25">
      <c r="A29" s="98">
        <v>64590</v>
      </c>
      <c r="B29" s="15" t="s">
        <v>5</v>
      </c>
      <c r="C29" s="68">
        <v>10667.44</v>
      </c>
      <c r="D29" s="69">
        <f>'A-2 ASC Rates'!D29</f>
        <v>19672.23</v>
      </c>
      <c r="E29" s="70">
        <f t="shared" si="0"/>
        <v>0.54225880848282071</v>
      </c>
      <c r="F29" s="75">
        <f>'A-2 ASC Rates'!F29</f>
        <v>13383.57</v>
      </c>
      <c r="G29" s="36">
        <f t="shared" si="1"/>
        <v>0.79705489641403604</v>
      </c>
      <c r="H29" s="94"/>
    </row>
    <row r="30" spans="1:8" x14ac:dyDescent="0.25">
      <c r="A30" s="98">
        <v>64635</v>
      </c>
      <c r="B30" s="15" t="s">
        <v>3</v>
      </c>
      <c r="C30" s="68">
        <v>504.33</v>
      </c>
      <c r="D30" s="69">
        <f>'A-2 ASC Rates'!D30</f>
        <v>924.93</v>
      </c>
      <c r="E30" s="70">
        <f t="shared" si="0"/>
        <v>0.54526288475884666</v>
      </c>
      <c r="F30" s="75">
        <f>'A-2 ASC Rates'!F30</f>
        <v>692.75</v>
      </c>
      <c r="G30" s="36">
        <f t="shared" si="1"/>
        <v>0.7280115481775532</v>
      </c>
      <c r="H30" s="94"/>
    </row>
    <row r="31" spans="1:8" x14ac:dyDescent="0.25">
      <c r="A31" s="98">
        <v>66982</v>
      </c>
      <c r="B31" s="15" t="s">
        <v>2</v>
      </c>
      <c r="C31" s="68">
        <v>664.95</v>
      </c>
      <c r="D31" s="69">
        <f>'A-2 ASC Rates'!D31</f>
        <v>1214.31</v>
      </c>
      <c r="E31" s="70">
        <f t="shared" si="0"/>
        <v>0.54759493045433216</v>
      </c>
      <c r="F31" s="75">
        <f>'A-2 ASC Rates'!F31</f>
        <v>985.83</v>
      </c>
      <c r="G31" s="36">
        <f t="shared" si="1"/>
        <v>0.67450777517421867</v>
      </c>
      <c r="H31" s="94"/>
    </row>
    <row r="32" spans="1:8" ht="15.75" thickBot="1" x14ac:dyDescent="0.3">
      <c r="A32" s="99">
        <v>66984</v>
      </c>
      <c r="B32" s="83" t="s">
        <v>1</v>
      </c>
      <c r="C32" s="87">
        <v>664.95</v>
      </c>
      <c r="D32" s="84">
        <f>'A-2 ASC Rates'!D32</f>
        <v>1214.31</v>
      </c>
      <c r="E32" s="85">
        <f t="shared" si="0"/>
        <v>0.54759493045433216</v>
      </c>
      <c r="F32" s="75">
        <f>'A-2 ASC Rates'!F32</f>
        <v>985.83</v>
      </c>
      <c r="G32" s="86">
        <f t="shared" si="1"/>
        <v>0.67450777517421867</v>
      </c>
      <c r="H32" s="94"/>
    </row>
    <row r="33" spans="1:7" ht="15.75" thickBot="1" x14ac:dyDescent="0.3">
      <c r="A33" s="108" t="s">
        <v>185</v>
      </c>
      <c r="B33" s="109"/>
      <c r="C33" s="88">
        <f>AVERAGE(C8:C32)</f>
        <v>2663.6383999999998</v>
      </c>
      <c r="D33" s="89">
        <f>AVERAGE(D8:D32)</f>
        <v>5053.4854166666655</v>
      </c>
      <c r="E33" s="90">
        <f>C33/D33</f>
        <v>0.52708936117935112</v>
      </c>
      <c r="F33" s="89">
        <f>AVERAGE(F8:F32)</f>
        <v>3485.8159999999998</v>
      </c>
      <c r="G33" s="91">
        <f>C33/F33</f>
        <v>0.76413625963045673</v>
      </c>
    </row>
  </sheetData>
  <mergeCells count="1">
    <mergeCell ref="A33:B33"/>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showGridLines="0" workbookViewId="0">
      <selection activeCell="F1" sqref="F1"/>
    </sheetView>
  </sheetViews>
  <sheetFormatPr defaultColWidth="8.85546875" defaultRowHeight="15" x14ac:dyDescent="0.25"/>
  <cols>
    <col min="1" max="1" width="10" customWidth="1"/>
    <col min="2" max="2" width="55.28515625" bestFit="1" customWidth="1"/>
    <col min="3" max="3" width="13.85546875" bestFit="1" customWidth="1"/>
    <col min="4" max="4" width="13.140625" customWidth="1"/>
    <col min="5" max="5" width="11.85546875" customWidth="1"/>
    <col min="6" max="6" width="10.5703125" bestFit="1" customWidth="1"/>
    <col min="7" max="7" width="13.140625" customWidth="1"/>
    <col min="8" max="9" width="10.5703125" customWidth="1"/>
    <col min="10" max="15" width="12.5703125" customWidth="1"/>
    <col min="16" max="17" width="12.5703125" style="1" customWidth="1"/>
    <col min="18" max="16384" width="8.85546875" style="1"/>
  </cols>
  <sheetData>
    <row r="1" spans="1:24" ht="18.75" x14ac:dyDescent="0.3">
      <c r="A1" s="8" t="str">
        <f>Cover!A1</f>
        <v>Utah Department of Health &amp; Human Services, Office of Financial Services</v>
      </c>
    </row>
    <row r="2" spans="1:24" ht="15.75" x14ac:dyDescent="0.25">
      <c r="A2" s="7" t="str">
        <f>Cover!A2</f>
        <v>Medicaid Rate Study</v>
      </c>
      <c r="C2" t="s">
        <v>4</v>
      </c>
    </row>
    <row r="3" spans="1:24" ht="15.75" x14ac:dyDescent="0.25">
      <c r="A3" s="7" t="str">
        <f>Cover!A3</f>
        <v>2025 Free-Standing Ambulatory Surgical Center Services - Exhibit A</v>
      </c>
    </row>
    <row r="4" spans="1:24" x14ac:dyDescent="0.25">
      <c r="A4" s="6" t="s">
        <v>179</v>
      </c>
      <c r="P4"/>
    </row>
    <row r="5" spans="1:24" x14ac:dyDescent="0.25">
      <c r="K5" s="117"/>
    </row>
    <row r="6" spans="1:24" s="5" customFormat="1" ht="14.45" customHeight="1" x14ac:dyDescent="0.25">
      <c r="A6" s="37"/>
      <c r="B6" s="37"/>
      <c r="C6" s="38"/>
      <c r="D6" s="43" t="s">
        <v>38</v>
      </c>
      <c r="E6" s="44"/>
      <c r="F6" s="112" t="s">
        <v>37</v>
      </c>
      <c r="G6" s="112"/>
      <c r="H6" s="112"/>
      <c r="I6" s="113"/>
      <c r="J6" s="114" t="s">
        <v>36</v>
      </c>
      <c r="K6" s="115"/>
      <c r="L6" s="115"/>
      <c r="M6" s="115"/>
      <c r="N6" s="115"/>
      <c r="O6" s="115"/>
      <c r="P6" s="115"/>
      <c r="Q6" s="116"/>
    </row>
    <row r="7" spans="1:24" s="4" customFormat="1" ht="58.15" customHeight="1" thickBot="1" x14ac:dyDescent="0.3">
      <c r="A7" s="39" t="s">
        <v>40</v>
      </c>
      <c r="B7" s="39" t="s">
        <v>39</v>
      </c>
      <c r="C7" s="40" t="s">
        <v>49</v>
      </c>
      <c r="D7" s="41" t="s">
        <v>50</v>
      </c>
      <c r="E7" s="42" t="s">
        <v>35</v>
      </c>
      <c r="F7" s="41" t="s">
        <v>34</v>
      </c>
      <c r="G7" s="39" t="s">
        <v>33</v>
      </c>
      <c r="H7" s="39" t="s">
        <v>32</v>
      </c>
      <c r="I7" s="42" t="s">
        <v>31</v>
      </c>
      <c r="J7" s="41" t="s">
        <v>46</v>
      </c>
      <c r="K7" s="39" t="s">
        <v>30</v>
      </c>
      <c r="L7" s="39" t="s">
        <v>29</v>
      </c>
      <c r="M7" s="39" t="s">
        <v>47</v>
      </c>
      <c r="N7" s="39" t="s">
        <v>28</v>
      </c>
      <c r="O7" s="39" t="s">
        <v>27</v>
      </c>
      <c r="P7" s="39" t="s">
        <v>26</v>
      </c>
      <c r="Q7" s="42" t="s">
        <v>48</v>
      </c>
    </row>
    <row r="8" spans="1:24" x14ac:dyDescent="0.25">
      <c r="A8" s="95">
        <v>23515</v>
      </c>
      <c r="B8" s="45" t="s">
        <v>25</v>
      </c>
      <c r="C8" s="52">
        <v>2505.66</v>
      </c>
      <c r="D8" s="54">
        <v>4610.41</v>
      </c>
      <c r="E8" s="55">
        <f>C8/D8</f>
        <v>0.54347877954455237</v>
      </c>
      <c r="F8" s="56">
        <f>ROUND(AVERAGEIF(J8:Q8,"&gt;0",J8:Q8),2)</f>
        <v>3108.47</v>
      </c>
      <c r="G8" s="57">
        <f t="shared" ref="G8:G33" si="0">C8/F8</f>
        <v>0.80607501439614992</v>
      </c>
      <c r="H8" s="56">
        <f>MAX(J8,K8,L8,M8,N8,O8,P8,Q8)</f>
        <v>4610.41</v>
      </c>
      <c r="I8" s="58">
        <f>SMALL(J8:Q8,COUNTIF(J8:Q8,0)+1)</f>
        <v>1349.51</v>
      </c>
      <c r="J8" s="53">
        <v>3553.89</v>
      </c>
      <c r="K8" s="46">
        <v>1349.51</v>
      </c>
      <c r="L8" s="46">
        <v>3830.31</v>
      </c>
      <c r="M8" s="46">
        <v>4456.1899999999996</v>
      </c>
      <c r="N8" s="46">
        <v>4610.41</v>
      </c>
      <c r="O8" s="46">
        <v>1965.14</v>
      </c>
      <c r="P8" s="46">
        <v>1918.89</v>
      </c>
      <c r="Q8" s="93">
        <v>3183.43</v>
      </c>
      <c r="T8" s="92"/>
      <c r="V8" s="92"/>
      <c r="X8" s="92"/>
    </row>
    <row r="9" spans="1:24" x14ac:dyDescent="0.25">
      <c r="A9" s="95">
        <v>27279</v>
      </c>
      <c r="B9" s="45" t="s">
        <v>24</v>
      </c>
      <c r="C9" s="52">
        <v>8259.68</v>
      </c>
      <c r="D9" s="59">
        <v>15176.56</v>
      </c>
      <c r="E9" s="47">
        <f>C9/D9</f>
        <v>0.54423927424923702</v>
      </c>
      <c r="F9" s="46">
        <f t="shared" ref="F9:F32" si="1">ROUND(AVERAGEIF(J9:Q9,"&gt;0",J9:Q9),2)</f>
        <v>11721.64</v>
      </c>
      <c r="G9" s="48">
        <f t="shared" si="0"/>
        <v>0.70465225002644682</v>
      </c>
      <c r="H9" s="46">
        <f t="shared" ref="H9:H32" si="2">MAX(J9,K9,L9,M9,N9,O9,P9,Q9)</f>
        <v>15176.56</v>
      </c>
      <c r="I9" s="60">
        <f t="shared" ref="I9:I32" si="3">SMALL(J9:Q9,COUNTIF(J9:Q9,0)+1)</f>
        <v>6233.72</v>
      </c>
      <c r="J9" s="53">
        <v>13331.69</v>
      </c>
      <c r="K9" s="46"/>
      <c r="L9" s="46">
        <v>12626.27</v>
      </c>
      <c r="M9" s="46">
        <v>14668.9</v>
      </c>
      <c r="N9" s="46">
        <v>15176.56</v>
      </c>
      <c r="O9" s="46">
        <v>6233.72</v>
      </c>
      <c r="P9" s="46"/>
      <c r="Q9" s="93">
        <v>8292.7099999999991</v>
      </c>
      <c r="T9" s="92"/>
      <c r="V9" s="92"/>
      <c r="X9" s="92"/>
    </row>
    <row r="10" spans="1:24" x14ac:dyDescent="0.25">
      <c r="A10" s="95">
        <v>27829</v>
      </c>
      <c r="B10" s="45" t="s">
        <v>23</v>
      </c>
      <c r="C10" s="52">
        <v>2555.5700000000002</v>
      </c>
      <c r="D10" s="59">
        <v>4781.8599999999997</v>
      </c>
      <c r="E10" s="47">
        <f>C10/D10</f>
        <v>0.53443011715106681</v>
      </c>
      <c r="F10" s="46">
        <f t="shared" si="1"/>
        <v>2872.49</v>
      </c>
      <c r="G10" s="48">
        <f t="shared" si="0"/>
        <v>0.88967063418845682</v>
      </c>
      <c r="H10" s="46">
        <f t="shared" si="2"/>
        <v>4781.8599999999997</v>
      </c>
      <c r="I10" s="60">
        <f t="shared" si="3"/>
        <v>464.48</v>
      </c>
      <c r="J10" s="53">
        <v>3610.09</v>
      </c>
      <c r="K10" s="46">
        <v>464.48</v>
      </c>
      <c r="L10" s="46">
        <v>3906.62</v>
      </c>
      <c r="M10" s="46">
        <v>4621.91</v>
      </c>
      <c r="N10" s="46">
        <v>4781.8599999999997</v>
      </c>
      <c r="O10" s="46">
        <v>1058.82</v>
      </c>
      <c r="P10" s="46">
        <v>1352.7</v>
      </c>
      <c r="Q10" s="93">
        <v>3183.43</v>
      </c>
      <c r="T10" s="92"/>
      <c r="V10" s="92"/>
      <c r="X10" s="92"/>
    </row>
    <row r="11" spans="1:24" x14ac:dyDescent="0.25">
      <c r="A11" s="95">
        <v>28730</v>
      </c>
      <c r="B11" s="45" t="s">
        <v>22</v>
      </c>
      <c r="C11" s="52">
        <v>5386</v>
      </c>
      <c r="D11" s="59">
        <v>9855.3799999999992</v>
      </c>
      <c r="E11" s="47">
        <f>C11/D11</f>
        <v>0.54650353411030328</v>
      </c>
      <c r="F11" s="46">
        <f t="shared" si="1"/>
        <v>5928.34</v>
      </c>
      <c r="G11" s="48">
        <f t="shared" si="0"/>
        <v>0.90851739272713772</v>
      </c>
      <c r="H11" s="46">
        <f t="shared" si="2"/>
        <v>9855.3799999999992</v>
      </c>
      <c r="I11" s="60">
        <f t="shared" si="3"/>
        <v>1231.5</v>
      </c>
      <c r="J11" s="53">
        <v>8344.1</v>
      </c>
      <c r="K11" s="46">
        <v>1231.5</v>
      </c>
      <c r="L11" s="46">
        <v>8233.3799999999992</v>
      </c>
      <c r="M11" s="46">
        <v>9525.7199999999993</v>
      </c>
      <c r="N11" s="46">
        <v>9855.3799999999992</v>
      </c>
      <c r="O11" s="46">
        <v>2792.29</v>
      </c>
      <c r="P11" s="46">
        <v>1587.91</v>
      </c>
      <c r="Q11" s="93">
        <v>5856.47</v>
      </c>
      <c r="T11" s="92"/>
      <c r="V11" s="92"/>
      <c r="X11" s="92"/>
    </row>
    <row r="12" spans="1:24" x14ac:dyDescent="0.25">
      <c r="A12" s="95">
        <v>29826</v>
      </c>
      <c r="B12" s="45" t="s">
        <v>21</v>
      </c>
      <c r="C12" s="52">
        <v>991.09</v>
      </c>
      <c r="D12" s="59"/>
      <c r="E12" s="47"/>
      <c r="F12" s="46">
        <f t="shared" si="1"/>
        <v>1404.36</v>
      </c>
      <c r="G12" s="48">
        <f t="shared" si="0"/>
        <v>0.70572360363439579</v>
      </c>
      <c r="H12" s="46">
        <f t="shared" si="2"/>
        <v>1459.21</v>
      </c>
      <c r="I12" s="60">
        <f t="shared" si="3"/>
        <v>1349.51</v>
      </c>
      <c r="J12" s="53"/>
      <c r="K12" s="46">
        <v>1349.51</v>
      </c>
      <c r="L12" s="46"/>
      <c r="M12" s="46">
        <v>0</v>
      </c>
      <c r="N12" s="46">
        <v>0</v>
      </c>
      <c r="O12" s="46"/>
      <c r="P12" s="46">
        <v>1459.21</v>
      </c>
      <c r="Q12" s="93">
        <v>0</v>
      </c>
      <c r="T12" s="92"/>
      <c r="V12" s="92"/>
      <c r="X12" s="92"/>
    </row>
    <row r="13" spans="1:24" x14ac:dyDescent="0.25">
      <c r="A13" s="95">
        <v>29827</v>
      </c>
      <c r="B13" s="45" t="s">
        <v>20</v>
      </c>
      <c r="C13" s="52">
        <v>1905.99</v>
      </c>
      <c r="D13" s="59">
        <v>3510.84</v>
      </c>
      <c r="E13" s="47">
        <f t="shared" ref="E13:E33" si="4">C13/D13</f>
        <v>0.54288717230064598</v>
      </c>
      <c r="F13" s="46">
        <f t="shared" si="1"/>
        <v>2586.1</v>
      </c>
      <c r="G13" s="48">
        <f t="shared" si="0"/>
        <v>0.73701326321487959</v>
      </c>
      <c r="H13" s="46">
        <f t="shared" si="2"/>
        <v>3510.84</v>
      </c>
      <c r="I13" s="60">
        <f t="shared" si="3"/>
        <v>1338.88</v>
      </c>
      <c r="J13" s="53">
        <v>2878.8</v>
      </c>
      <c r="K13" s="46">
        <v>1338.88</v>
      </c>
      <c r="L13" s="46">
        <v>2913.62</v>
      </c>
      <c r="M13" s="46">
        <v>3393.4</v>
      </c>
      <c r="N13" s="46">
        <v>3510.84</v>
      </c>
      <c r="O13" s="46">
        <v>1965.14</v>
      </c>
      <c r="P13" s="46">
        <v>1504.68</v>
      </c>
      <c r="Q13" s="93">
        <v>3183.43</v>
      </c>
      <c r="T13" s="92"/>
      <c r="V13" s="92"/>
      <c r="X13" s="92"/>
    </row>
    <row r="14" spans="1:24" x14ac:dyDescent="0.25">
      <c r="A14" s="95">
        <v>29888</v>
      </c>
      <c r="B14" s="45" t="s">
        <v>19</v>
      </c>
      <c r="C14" s="52">
        <v>2526.2399999999998</v>
      </c>
      <c r="D14" s="59">
        <v>4628.28</v>
      </c>
      <c r="E14" s="47">
        <f t="shared" si="4"/>
        <v>0.54582695947522619</v>
      </c>
      <c r="F14" s="46">
        <f t="shared" si="1"/>
        <v>3345.56</v>
      </c>
      <c r="G14" s="48">
        <f t="shared" si="0"/>
        <v>0.75510228481928277</v>
      </c>
      <c r="H14" s="46">
        <f t="shared" si="2"/>
        <v>4628.28</v>
      </c>
      <c r="I14" s="60">
        <f t="shared" si="3"/>
        <v>1689.73</v>
      </c>
      <c r="J14" s="53">
        <v>3577.06</v>
      </c>
      <c r="K14" s="46">
        <v>1689.73</v>
      </c>
      <c r="L14" s="46">
        <v>3861.77</v>
      </c>
      <c r="M14" s="46">
        <v>4473.46</v>
      </c>
      <c r="N14" s="46">
        <v>4628.28</v>
      </c>
      <c r="O14" s="46">
        <v>2792.29</v>
      </c>
      <c r="P14" s="46">
        <v>2558.48</v>
      </c>
      <c r="Q14" s="93">
        <v>3183.43</v>
      </c>
      <c r="T14" s="92"/>
      <c r="V14" s="92"/>
      <c r="X14" s="92"/>
    </row>
    <row r="15" spans="1:24" x14ac:dyDescent="0.25">
      <c r="A15" s="95">
        <v>30140</v>
      </c>
      <c r="B15" s="45" t="s">
        <v>18</v>
      </c>
      <c r="C15" s="52">
        <v>740.89</v>
      </c>
      <c r="D15" s="59">
        <v>1394.45</v>
      </c>
      <c r="E15" s="47">
        <f t="shared" si="4"/>
        <v>0.53131342106206747</v>
      </c>
      <c r="F15" s="46">
        <f t="shared" si="1"/>
        <v>1024.5899999999999</v>
      </c>
      <c r="G15" s="48">
        <f t="shared" si="0"/>
        <v>0.72310875569740096</v>
      </c>
      <c r="H15" s="46">
        <f t="shared" si="2"/>
        <v>1432.67</v>
      </c>
      <c r="I15" s="60">
        <f t="shared" si="3"/>
        <v>464.48</v>
      </c>
      <c r="J15" s="53">
        <v>923.19</v>
      </c>
      <c r="K15" s="46">
        <v>464.48</v>
      </c>
      <c r="L15" s="46">
        <v>1132.58</v>
      </c>
      <c r="M15" s="46">
        <v>1347.81</v>
      </c>
      <c r="N15" s="46">
        <v>1394.45</v>
      </c>
      <c r="O15" s="46">
        <v>714.65</v>
      </c>
      <c r="P15" s="46">
        <v>786.88</v>
      </c>
      <c r="Q15" s="93">
        <v>1432.67</v>
      </c>
      <c r="T15" s="92"/>
      <c r="V15" s="92"/>
      <c r="X15" s="92"/>
    </row>
    <row r="16" spans="1:24" x14ac:dyDescent="0.25">
      <c r="A16" s="95">
        <v>30465</v>
      </c>
      <c r="B16" s="45" t="s">
        <v>17</v>
      </c>
      <c r="C16" s="52">
        <v>1550.91</v>
      </c>
      <c r="D16" s="59">
        <v>2917.35</v>
      </c>
      <c r="E16" s="47">
        <f t="shared" si="4"/>
        <v>0.53161602138927455</v>
      </c>
      <c r="F16" s="46">
        <f t="shared" si="1"/>
        <v>2117.9299999999998</v>
      </c>
      <c r="G16" s="48">
        <f t="shared" si="0"/>
        <v>0.7322763264130544</v>
      </c>
      <c r="H16" s="46">
        <f t="shared" si="2"/>
        <v>2917.35</v>
      </c>
      <c r="I16" s="60">
        <f t="shared" si="3"/>
        <v>1222.7</v>
      </c>
      <c r="J16" s="53">
        <v>1950.36</v>
      </c>
      <c r="K16" s="46">
        <v>1222.7</v>
      </c>
      <c r="L16" s="46">
        <v>2370.8200000000002</v>
      </c>
      <c r="M16" s="46">
        <v>2819.76</v>
      </c>
      <c r="N16" s="46">
        <v>2917.35</v>
      </c>
      <c r="O16" s="46">
        <v>1576.25</v>
      </c>
      <c r="P16" s="46">
        <v>1480.31</v>
      </c>
      <c r="Q16" s="93">
        <v>2605.89</v>
      </c>
      <c r="T16" s="92"/>
      <c r="V16" s="92"/>
      <c r="X16" s="92"/>
    </row>
    <row r="17" spans="1:24" x14ac:dyDescent="0.25">
      <c r="A17" s="95">
        <v>36903</v>
      </c>
      <c r="B17" s="45" t="s">
        <v>16</v>
      </c>
      <c r="C17" s="52">
        <v>3890.64</v>
      </c>
      <c r="D17" s="59">
        <v>7351.35</v>
      </c>
      <c r="E17" s="47">
        <f t="shared" si="4"/>
        <v>0.5292415678752882</v>
      </c>
      <c r="F17" s="46">
        <f t="shared" si="1"/>
        <v>5977.81</v>
      </c>
      <c r="G17" s="48">
        <f t="shared" si="0"/>
        <v>0.65084704933746629</v>
      </c>
      <c r="H17" s="46">
        <f t="shared" si="2"/>
        <v>7351.35</v>
      </c>
      <c r="I17" s="60">
        <f t="shared" si="3"/>
        <v>4673.91</v>
      </c>
      <c r="J17" s="53">
        <v>5893.35</v>
      </c>
      <c r="K17" s="46"/>
      <c r="L17" s="46">
        <v>5947.48</v>
      </c>
      <c r="M17" s="46">
        <v>7105.45</v>
      </c>
      <c r="N17" s="46">
        <v>7351.35</v>
      </c>
      <c r="O17" s="46">
        <v>4673.91</v>
      </c>
      <c r="P17" s="46">
        <v>0</v>
      </c>
      <c r="Q17" s="93">
        <v>4895.32</v>
      </c>
      <c r="T17" s="92"/>
      <c r="V17" s="92"/>
      <c r="X17" s="92"/>
    </row>
    <row r="18" spans="1:24" x14ac:dyDescent="0.25">
      <c r="A18" s="95">
        <v>42820</v>
      </c>
      <c r="B18" s="45" t="s">
        <v>15</v>
      </c>
      <c r="C18" s="52">
        <v>1550.91</v>
      </c>
      <c r="D18" s="59">
        <v>2917.35</v>
      </c>
      <c r="E18" s="47">
        <f t="shared" si="4"/>
        <v>0.53161602138927455</v>
      </c>
      <c r="F18" s="46">
        <f t="shared" si="1"/>
        <v>1941.16</v>
      </c>
      <c r="G18" s="48">
        <f t="shared" si="0"/>
        <v>0.79896041542170659</v>
      </c>
      <c r="H18" s="46">
        <f t="shared" si="2"/>
        <v>2917.35</v>
      </c>
      <c r="I18" s="60">
        <f t="shared" si="3"/>
        <v>714.65</v>
      </c>
      <c r="J18" s="53">
        <v>1950.36</v>
      </c>
      <c r="K18" s="46">
        <v>1349.51</v>
      </c>
      <c r="L18" s="46">
        <v>2370.8200000000002</v>
      </c>
      <c r="M18" s="46">
        <v>2819.76</v>
      </c>
      <c r="N18" s="46">
        <v>2917.35</v>
      </c>
      <c r="O18" s="46">
        <v>714.65</v>
      </c>
      <c r="P18" s="46">
        <v>800.95</v>
      </c>
      <c r="Q18" s="93">
        <v>2605.89</v>
      </c>
      <c r="T18" s="92"/>
      <c r="V18" s="92"/>
      <c r="X18" s="92"/>
    </row>
    <row r="19" spans="1:24" x14ac:dyDescent="0.25">
      <c r="A19" s="95">
        <v>43239</v>
      </c>
      <c r="B19" s="45" t="s">
        <v>14</v>
      </c>
      <c r="C19" s="52">
        <v>264.16000000000003</v>
      </c>
      <c r="D19" s="59">
        <v>503.39</v>
      </c>
      <c r="E19" s="47">
        <f t="shared" si="4"/>
        <v>0.52476211287470953</v>
      </c>
      <c r="F19" s="46">
        <f t="shared" si="1"/>
        <v>409.84</v>
      </c>
      <c r="G19" s="48">
        <f t="shared" si="0"/>
        <v>0.64454421237556125</v>
      </c>
      <c r="H19" s="46">
        <f t="shared" si="2"/>
        <v>503.39</v>
      </c>
      <c r="I19" s="60">
        <f t="shared" si="3"/>
        <v>329.44</v>
      </c>
      <c r="J19" s="53">
        <v>348.31</v>
      </c>
      <c r="K19" s="46">
        <v>464.48</v>
      </c>
      <c r="L19" s="46">
        <v>403.8</v>
      </c>
      <c r="M19" s="46">
        <v>486.55</v>
      </c>
      <c r="N19" s="46">
        <v>503.39</v>
      </c>
      <c r="O19" s="46">
        <v>329.44</v>
      </c>
      <c r="P19" s="46">
        <v>339.34</v>
      </c>
      <c r="Q19" s="93">
        <v>403.37</v>
      </c>
      <c r="T19" s="92"/>
      <c r="V19" s="92"/>
      <c r="X19" s="92"/>
    </row>
    <row r="20" spans="1:24" x14ac:dyDescent="0.25">
      <c r="A20" s="95">
        <v>43249</v>
      </c>
      <c r="B20" s="49" t="s">
        <v>43</v>
      </c>
      <c r="C20" s="52">
        <v>467.28</v>
      </c>
      <c r="D20" s="59">
        <v>864.15</v>
      </c>
      <c r="E20" s="47">
        <f t="shared" si="4"/>
        <v>0.54073945495573683</v>
      </c>
      <c r="F20" s="46">
        <f t="shared" si="1"/>
        <v>645.15</v>
      </c>
      <c r="G20" s="48">
        <f t="shared" si="0"/>
        <v>0.72429667519181584</v>
      </c>
      <c r="H20" s="46">
        <f t="shared" si="2"/>
        <v>864.15</v>
      </c>
      <c r="I20" s="60">
        <f t="shared" si="3"/>
        <v>339.34</v>
      </c>
      <c r="J20" s="53">
        <v>616.04</v>
      </c>
      <c r="K20" s="46">
        <v>464.48</v>
      </c>
      <c r="L20" s="46">
        <v>714.31</v>
      </c>
      <c r="M20" s="46">
        <v>835.24</v>
      </c>
      <c r="N20" s="46">
        <v>864.15</v>
      </c>
      <c r="O20" s="46">
        <v>480.88</v>
      </c>
      <c r="P20" s="46">
        <v>339.34</v>
      </c>
      <c r="Q20" s="93">
        <v>846.72</v>
      </c>
      <c r="T20" s="92"/>
      <c r="V20" s="92"/>
      <c r="X20" s="92"/>
    </row>
    <row r="21" spans="1:24" x14ac:dyDescent="0.25">
      <c r="A21" s="95">
        <v>45380</v>
      </c>
      <c r="B21" s="45" t="s">
        <v>13</v>
      </c>
      <c r="C21" s="52">
        <v>343.87</v>
      </c>
      <c r="D21" s="59">
        <v>632.96</v>
      </c>
      <c r="E21" s="47">
        <f t="shared" si="4"/>
        <v>0.54327287664307378</v>
      </c>
      <c r="F21" s="46">
        <f t="shared" si="1"/>
        <v>480.78</v>
      </c>
      <c r="G21" s="48">
        <f t="shared" si="0"/>
        <v>0.71523357876783566</v>
      </c>
      <c r="H21" s="46">
        <f t="shared" si="2"/>
        <v>632.96</v>
      </c>
      <c r="I21" s="60">
        <f t="shared" si="3"/>
        <v>332.71</v>
      </c>
      <c r="J21" s="53">
        <v>404.31</v>
      </c>
      <c r="K21" s="46">
        <v>464.48</v>
      </c>
      <c r="L21" s="46">
        <v>525.66</v>
      </c>
      <c r="M21" s="46">
        <v>611.79</v>
      </c>
      <c r="N21" s="46">
        <v>632.96</v>
      </c>
      <c r="O21" s="46">
        <v>332.71</v>
      </c>
      <c r="P21" s="46">
        <v>349.24</v>
      </c>
      <c r="Q21" s="93">
        <v>525.11</v>
      </c>
      <c r="T21" s="92"/>
      <c r="V21" s="92"/>
      <c r="X21" s="92"/>
    </row>
    <row r="22" spans="1:24" x14ac:dyDescent="0.25">
      <c r="A22" s="95">
        <v>45385</v>
      </c>
      <c r="B22" s="45" t="s">
        <v>12</v>
      </c>
      <c r="C22" s="52">
        <v>343.87</v>
      </c>
      <c r="D22" s="59">
        <v>632.96</v>
      </c>
      <c r="E22" s="47">
        <f t="shared" si="4"/>
        <v>0.54327287664307378</v>
      </c>
      <c r="F22" s="46">
        <f t="shared" si="1"/>
        <v>480.78</v>
      </c>
      <c r="G22" s="48">
        <f t="shared" si="0"/>
        <v>0.71523357876783566</v>
      </c>
      <c r="H22" s="46">
        <f t="shared" si="2"/>
        <v>632.96</v>
      </c>
      <c r="I22" s="60">
        <f t="shared" si="3"/>
        <v>332.71</v>
      </c>
      <c r="J22" s="53">
        <v>404.31</v>
      </c>
      <c r="K22" s="46">
        <v>464.48</v>
      </c>
      <c r="L22" s="46">
        <v>525.66</v>
      </c>
      <c r="M22" s="46">
        <v>611.79</v>
      </c>
      <c r="N22" s="46">
        <v>632.96</v>
      </c>
      <c r="O22" s="46">
        <v>332.71</v>
      </c>
      <c r="P22" s="46">
        <v>349.24</v>
      </c>
      <c r="Q22" s="93">
        <v>525.11</v>
      </c>
      <c r="T22" s="92"/>
      <c r="V22" s="92"/>
      <c r="X22" s="92"/>
    </row>
    <row r="23" spans="1:24" s="3" customFormat="1" x14ac:dyDescent="0.25">
      <c r="A23" s="95">
        <v>47563</v>
      </c>
      <c r="B23" s="45" t="s">
        <v>11</v>
      </c>
      <c r="C23" s="52">
        <v>1519.81</v>
      </c>
      <c r="D23" s="59">
        <v>2860.32</v>
      </c>
      <c r="E23" s="47">
        <f t="shared" si="4"/>
        <v>0.53134264697656197</v>
      </c>
      <c r="F23" s="46">
        <f t="shared" si="1"/>
        <v>2212.3200000000002</v>
      </c>
      <c r="G23" s="48">
        <f t="shared" si="0"/>
        <v>0.68697566355680906</v>
      </c>
      <c r="H23" s="46">
        <f t="shared" si="2"/>
        <v>2860.32</v>
      </c>
      <c r="I23" s="60">
        <f t="shared" si="3"/>
        <v>1589.51</v>
      </c>
      <c r="J23" s="53">
        <v>1930.09</v>
      </c>
      <c r="K23" s="46">
        <v>1939.69</v>
      </c>
      <c r="L23" s="46">
        <v>2323.27</v>
      </c>
      <c r="M23" s="46">
        <v>2764.64</v>
      </c>
      <c r="N23" s="46">
        <v>2860.32</v>
      </c>
      <c r="O23" s="46">
        <v>1589.51</v>
      </c>
      <c r="P23" s="46">
        <v>1723.46</v>
      </c>
      <c r="Q23" s="93">
        <v>2567.54</v>
      </c>
      <c r="S23" s="1"/>
      <c r="T23" s="92"/>
      <c r="U23" s="1"/>
      <c r="V23" s="92"/>
      <c r="W23" s="1"/>
      <c r="X23" s="92"/>
    </row>
    <row r="24" spans="1:24" x14ac:dyDescent="0.25">
      <c r="A24" s="95">
        <v>62321</v>
      </c>
      <c r="B24" s="45" t="s">
        <v>10</v>
      </c>
      <c r="C24" s="52">
        <v>201.52</v>
      </c>
      <c r="D24" s="59">
        <v>371.75</v>
      </c>
      <c r="E24" s="47">
        <f t="shared" si="4"/>
        <v>0.54208473436449234</v>
      </c>
      <c r="F24" s="46">
        <f t="shared" si="1"/>
        <v>321.63</v>
      </c>
      <c r="G24" s="48">
        <f t="shared" si="0"/>
        <v>0.62655846780462021</v>
      </c>
      <c r="H24" s="46">
        <f t="shared" si="2"/>
        <v>405.53</v>
      </c>
      <c r="I24" s="60">
        <f t="shared" si="3"/>
        <v>258.63</v>
      </c>
      <c r="J24" s="53">
        <v>296.04000000000002</v>
      </c>
      <c r="K24" s="46">
        <v>405.53</v>
      </c>
      <c r="L24" s="46">
        <v>308.05</v>
      </c>
      <c r="M24" s="46">
        <v>359.31</v>
      </c>
      <c r="N24" s="46">
        <v>371.75</v>
      </c>
      <c r="O24" s="46">
        <v>258.63</v>
      </c>
      <c r="P24" s="46">
        <v>266.04000000000002</v>
      </c>
      <c r="Q24" s="93">
        <v>307.72000000000003</v>
      </c>
      <c r="T24" s="92"/>
      <c r="V24" s="92"/>
      <c r="X24" s="92"/>
    </row>
    <row r="25" spans="1:24" x14ac:dyDescent="0.25">
      <c r="A25" s="95">
        <v>62323</v>
      </c>
      <c r="B25" s="45" t="s">
        <v>9</v>
      </c>
      <c r="C25" s="52">
        <v>201.52</v>
      </c>
      <c r="D25" s="59">
        <v>371.75</v>
      </c>
      <c r="E25" s="47">
        <f t="shared" si="4"/>
        <v>0.54208473436449234</v>
      </c>
      <c r="F25" s="46">
        <f t="shared" si="1"/>
        <v>321.63</v>
      </c>
      <c r="G25" s="48">
        <f t="shared" si="0"/>
        <v>0.62655846780462021</v>
      </c>
      <c r="H25" s="46">
        <f t="shared" si="2"/>
        <v>405.53</v>
      </c>
      <c r="I25" s="60">
        <f t="shared" si="3"/>
        <v>258.63</v>
      </c>
      <c r="J25" s="53">
        <v>296.04000000000002</v>
      </c>
      <c r="K25" s="46">
        <v>405.53</v>
      </c>
      <c r="L25" s="46">
        <v>308.05</v>
      </c>
      <c r="M25" s="46">
        <v>359.31</v>
      </c>
      <c r="N25" s="46">
        <v>371.75</v>
      </c>
      <c r="O25" s="46">
        <v>258.63</v>
      </c>
      <c r="P25" s="46">
        <v>266.04000000000002</v>
      </c>
      <c r="Q25" s="93">
        <v>307.72000000000003</v>
      </c>
      <c r="T25" s="92"/>
      <c r="V25" s="92"/>
      <c r="X25" s="92"/>
    </row>
    <row r="26" spans="1:24" x14ac:dyDescent="0.25">
      <c r="A26" s="95">
        <v>63030</v>
      </c>
      <c r="B26" s="45" t="s">
        <v>8</v>
      </c>
      <c r="C26" s="52">
        <v>1905.99</v>
      </c>
      <c r="D26" s="59">
        <v>3510.84</v>
      </c>
      <c r="E26" s="47">
        <f t="shared" si="4"/>
        <v>0.54288717230064598</v>
      </c>
      <c r="F26" s="46">
        <f t="shared" si="1"/>
        <v>2974.21</v>
      </c>
      <c r="G26" s="48">
        <f t="shared" si="0"/>
        <v>0.64083907995736678</v>
      </c>
      <c r="H26" s="46">
        <f t="shared" si="2"/>
        <v>3510.84</v>
      </c>
      <c r="I26" s="60">
        <f t="shared" si="3"/>
        <v>1965.14</v>
      </c>
      <c r="J26" s="53">
        <v>2878.8</v>
      </c>
      <c r="K26" s="46"/>
      <c r="L26" s="46">
        <v>2913.62</v>
      </c>
      <c r="M26" s="46">
        <v>3393.4</v>
      </c>
      <c r="N26" s="46">
        <v>3510.84</v>
      </c>
      <c r="O26" s="46">
        <v>1965.14</v>
      </c>
      <c r="P26" s="46"/>
      <c r="Q26" s="93">
        <v>3183.43</v>
      </c>
      <c r="T26" s="92"/>
      <c r="V26" s="92"/>
      <c r="X26" s="92"/>
    </row>
    <row r="27" spans="1:24" x14ac:dyDescent="0.25">
      <c r="A27" s="95">
        <v>63650</v>
      </c>
      <c r="B27" s="45" t="s">
        <v>7</v>
      </c>
      <c r="C27" s="52">
        <v>2779.9</v>
      </c>
      <c r="D27" s="59">
        <v>5084.25</v>
      </c>
      <c r="E27" s="47">
        <f t="shared" si="4"/>
        <v>0.54676697644687022</v>
      </c>
      <c r="F27" s="46">
        <f t="shared" si="1"/>
        <v>3567.96</v>
      </c>
      <c r="G27" s="48">
        <f t="shared" si="0"/>
        <v>0.77912868978351779</v>
      </c>
      <c r="H27" s="46">
        <f t="shared" si="2"/>
        <v>5084.25</v>
      </c>
      <c r="I27" s="60">
        <f t="shared" si="3"/>
        <v>464.48</v>
      </c>
      <c r="J27" s="53">
        <v>4420.0600000000004</v>
      </c>
      <c r="K27" s="46">
        <v>464.48</v>
      </c>
      <c r="L27" s="46">
        <v>4249.54</v>
      </c>
      <c r="M27" s="46">
        <v>4914.18</v>
      </c>
      <c r="N27" s="46">
        <v>5084.25</v>
      </c>
      <c r="O27" s="46">
        <v>3156.83</v>
      </c>
      <c r="P27" s="46">
        <v>3211.01</v>
      </c>
      <c r="Q27" s="93">
        <v>3043.3</v>
      </c>
      <c r="T27" s="92"/>
      <c r="V27" s="92"/>
      <c r="X27" s="92"/>
    </row>
    <row r="28" spans="1:24" x14ac:dyDescent="0.25">
      <c r="A28" s="95">
        <v>63685</v>
      </c>
      <c r="B28" s="45" t="s">
        <v>6</v>
      </c>
      <c r="C28" s="52">
        <v>14197.79</v>
      </c>
      <c r="D28" s="59">
        <v>26281.67</v>
      </c>
      <c r="E28" s="47">
        <f t="shared" si="4"/>
        <v>0.54021643221302151</v>
      </c>
      <c r="F28" s="46">
        <f t="shared" si="1"/>
        <v>17654.669999999998</v>
      </c>
      <c r="G28" s="48">
        <f t="shared" si="0"/>
        <v>0.80419458420916401</v>
      </c>
      <c r="H28" s="46">
        <f t="shared" si="2"/>
        <v>26281.67</v>
      </c>
      <c r="I28" s="60">
        <f t="shared" si="3"/>
        <v>464.48</v>
      </c>
      <c r="J28" s="53">
        <v>24936.58</v>
      </c>
      <c r="K28" s="46">
        <v>464.48</v>
      </c>
      <c r="L28" s="46">
        <v>21703.65</v>
      </c>
      <c r="M28" s="46">
        <v>25402.55</v>
      </c>
      <c r="N28" s="46">
        <v>26281.67</v>
      </c>
      <c r="O28" s="46">
        <v>16803.080000000002</v>
      </c>
      <c r="P28" s="46">
        <v>11827.63</v>
      </c>
      <c r="Q28" s="93">
        <v>13817.68</v>
      </c>
      <c r="T28" s="92"/>
      <c r="V28" s="92"/>
      <c r="X28" s="92"/>
    </row>
    <row r="29" spans="1:24" x14ac:dyDescent="0.25">
      <c r="A29" s="95">
        <v>64590</v>
      </c>
      <c r="B29" s="45" t="s">
        <v>5</v>
      </c>
      <c r="C29" s="52">
        <v>10667.44</v>
      </c>
      <c r="D29" s="59">
        <v>19672.23</v>
      </c>
      <c r="E29" s="47">
        <f t="shared" si="4"/>
        <v>0.54225880848282071</v>
      </c>
      <c r="F29" s="46">
        <f t="shared" si="1"/>
        <v>13383.57</v>
      </c>
      <c r="G29" s="48">
        <f t="shared" si="0"/>
        <v>0.79705489641403604</v>
      </c>
      <c r="H29" s="46">
        <f t="shared" si="2"/>
        <v>19672.23</v>
      </c>
      <c r="I29" s="60">
        <f t="shared" si="3"/>
        <v>464.48</v>
      </c>
      <c r="J29" s="53">
        <v>18352.82</v>
      </c>
      <c r="K29" s="46">
        <v>464.48</v>
      </c>
      <c r="L29" s="46">
        <v>16306.92</v>
      </c>
      <c r="M29" s="46">
        <v>19014.189999999999</v>
      </c>
      <c r="N29" s="46">
        <v>19672.23</v>
      </c>
      <c r="O29" s="46">
        <v>11696.02</v>
      </c>
      <c r="P29" s="46">
        <v>11827.63</v>
      </c>
      <c r="Q29" s="93">
        <v>9734.23</v>
      </c>
      <c r="T29" s="92"/>
      <c r="V29" s="92"/>
      <c r="X29" s="92"/>
    </row>
    <row r="30" spans="1:24" x14ac:dyDescent="0.25">
      <c r="A30" s="95">
        <v>64635</v>
      </c>
      <c r="B30" s="45" t="s">
        <v>3</v>
      </c>
      <c r="C30" s="52">
        <v>504.33</v>
      </c>
      <c r="D30" s="59">
        <v>924.93</v>
      </c>
      <c r="E30" s="47">
        <f t="shared" si="4"/>
        <v>0.54526288475884666</v>
      </c>
      <c r="F30" s="46">
        <f t="shared" si="1"/>
        <v>692.75</v>
      </c>
      <c r="G30" s="48">
        <f t="shared" si="0"/>
        <v>0.7280115481775532</v>
      </c>
      <c r="H30" s="46">
        <f t="shared" si="2"/>
        <v>924.93</v>
      </c>
      <c r="I30" s="60">
        <f t="shared" si="3"/>
        <v>405.53</v>
      </c>
      <c r="J30" s="53">
        <v>595.29999999999995</v>
      </c>
      <c r="K30" s="46">
        <v>405.53</v>
      </c>
      <c r="L30" s="46">
        <v>770.95</v>
      </c>
      <c r="M30" s="46">
        <v>893.99</v>
      </c>
      <c r="N30" s="46">
        <v>924.93</v>
      </c>
      <c r="O30" s="46">
        <v>615.49</v>
      </c>
      <c r="P30" s="46">
        <v>476.67</v>
      </c>
      <c r="Q30" s="93">
        <v>859.16</v>
      </c>
      <c r="T30" s="92"/>
      <c r="V30" s="92"/>
      <c r="X30" s="92"/>
    </row>
    <row r="31" spans="1:24" x14ac:dyDescent="0.25">
      <c r="A31" s="95">
        <v>66982</v>
      </c>
      <c r="B31" s="45" t="s">
        <v>2</v>
      </c>
      <c r="C31" s="52">
        <v>664.95</v>
      </c>
      <c r="D31" s="59">
        <v>1214.31</v>
      </c>
      <c r="E31" s="47">
        <f t="shared" si="4"/>
        <v>0.54759493045433216</v>
      </c>
      <c r="F31" s="46">
        <f t="shared" si="1"/>
        <v>985.83</v>
      </c>
      <c r="G31" s="48">
        <f t="shared" si="0"/>
        <v>0.67450777517421867</v>
      </c>
      <c r="H31" s="46">
        <f t="shared" si="2"/>
        <v>1214.31</v>
      </c>
      <c r="I31" s="60">
        <f t="shared" si="3"/>
        <v>771.57</v>
      </c>
      <c r="J31" s="53">
        <v>941.22</v>
      </c>
      <c r="K31" s="46">
        <v>848.38</v>
      </c>
      <c r="L31" s="46">
        <v>1016.49</v>
      </c>
      <c r="M31" s="46">
        <v>1173.69</v>
      </c>
      <c r="N31" s="46">
        <v>1214.31</v>
      </c>
      <c r="O31" s="46">
        <v>771.57</v>
      </c>
      <c r="P31" s="46">
        <v>883.99</v>
      </c>
      <c r="Q31" s="93">
        <v>1036.97</v>
      </c>
      <c r="T31" s="92"/>
      <c r="V31" s="92"/>
      <c r="X31" s="92"/>
    </row>
    <row r="32" spans="1:24" x14ac:dyDescent="0.25">
      <c r="A32" s="96">
        <v>66984</v>
      </c>
      <c r="B32" s="50" t="s">
        <v>1</v>
      </c>
      <c r="C32" s="52">
        <v>664.95</v>
      </c>
      <c r="D32" s="59">
        <v>1214.31</v>
      </c>
      <c r="E32" s="47">
        <f t="shared" si="4"/>
        <v>0.54759493045433216</v>
      </c>
      <c r="F32" s="46">
        <f t="shared" si="1"/>
        <v>985.83</v>
      </c>
      <c r="G32" s="51">
        <f t="shared" si="0"/>
        <v>0.67450777517421867</v>
      </c>
      <c r="H32" s="46">
        <f t="shared" si="2"/>
        <v>1214.31</v>
      </c>
      <c r="I32" s="60">
        <f t="shared" si="3"/>
        <v>771.57</v>
      </c>
      <c r="J32" s="53">
        <v>941.22</v>
      </c>
      <c r="K32" s="46">
        <v>848.38</v>
      </c>
      <c r="L32" s="46">
        <v>1016.49</v>
      </c>
      <c r="M32" s="46">
        <v>1173.69</v>
      </c>
      <c r="N32" s="46">
        <v>1214.31</v>
      </c>
      <c r="O32" s="46">
        <v>771.57</v>
      </c>
      <c r="P32" s="46">
        <v>883.99</v>
      </c>
      <c r="Q32" s="93">
        <v>1036.97</v>
      </c>
      <c r="T32" s="92"/>
      <c r="V32" s="92"/>
      <c r="X32" s="92"/>
    </row>
    <row r="33" spans="1:17" s="2" customFormat="1" ht="15.75" thickBot="1" x14ac:dyDescent="0.3">
      <c r="A33" s="110" t="s">
        <v>0</v>
      </c>
      <c r="B33" s="111"/>
      <c r="C33" s="61">
        <f t="shared" ref="C33:P33" si="5">AVERAGE(C8:C32)</f>
        <v>2663.6383999999998</v>
      </c>
      <c r="D33" s="62">
        <f t="shared" si="5"/>
        <v>5053.4854166666655</v>
      </c>
      <c r="E33" s="63">
        <f t="shared" si="4"/>
        <v>0.52708936117935112</v>
      </c>
      <c r="F33" s="64">
        <f t="shared" si="5"/>
        <v>3485.8159999999998</v>
      </c>
      <c r="G33" s="65">
        <f t="shared" si="0"/>
        <v>0.76413625963045673</v>
      </c>
      <c r="H33" s="64">
        <f t="shared" si="5"/>
        <v>4913.9455999999991</v>
      </c>
      <c r="I33" s="66">
        <f t="shared" si="5"/>
        <v>1179.2515999999998</v>
      </c>
      <c r="J33" s="67">
        <f t="shared" si="5"/>
        <v>4307.2512500000003</v>
      </c>
      <c r="K33" s="64">
        <f t="shared" si="5"/>
        <v>843.85</v>
      </c>
      <c r="L33" s="64">
        <f t="shared" si="5"/>
        <v>4178.3387500000017</v>
      </c>
      <c r="M33" s="64">
        <f t="shared" si="5"/>
        <v>4689.0672000000013</v>
      </c>
      <c r="N33" s="64">
        <f t="shared" si="5"/>
        <v>4851.3459999999995</v>
      </c>
      <c r="O33" s="64">
        <f t="shared" si="5"/>
        <v>2660.3779166666668</v>
      </c>
      <c r="P33" s="64">
        <f t="shared" si="5"/>
        <v>2008.4186956521735</v>
      </c>
      <c r="Q33" s="64">
        <f>AVERAGE(Q8:Q32)</f>
        <v>3064.7080000000005</v>
      </c>
    </row>
  </sheetData>
  <mergeCells count="3">
    <mergeCell ref="A33:B33"/>
    <mergeCell ref="F6:I6"/>
    <mergeCell ref="J6:Q6"/>
  </mergeCells>
  <pageMargins left="0.7" right="0.7" top="0.75" bottom="0.75" header="0.3" footer="0.3"/>
  <pageSetup orientation="landscape" r:id="rId1"/>
  <headerFooter>
    <oddFooter>&amp;L&amp;9Utah Rate Study
Exhibit E Freestanding Ambulatory Surgical Center Services&amp;R&amp;9&amp;P
June 16, 2023</oddFooter>
  </headerFooter>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3C60-4C6F-4158-AE4C-3028DC08A95E}">
  <dimension ref="A1:CW42"/>
  <sheetViews>
    <sheetView zoomScale="90" zoomScaleNormal="90" workbookViewId="0">
      <pane xSplit="1" ySplit="1" topLeftCell="AO2" activePane="bottomRight" state="frozen"/>
      <selection pane="topRight" activeCell="I1" sqref="I1"/>
      <selection pane="bottomLeft" activeCell="A2" sqref="A2"/>
      <selection pane="bottomRight" activeCell="BJ34" sqref="BJ34"/>
    </sheetView>
  </sheetViews>
  <sheetFormatPr defaultColWidth="9.140625" defaultRowHeight="15" x14ac:dyDescent="0.25"/>
  <cols>
    <col min="1" max="1" width="57.140625" style="13" customWidth="1"/>
    <col min="2" max="16384" width="9.140625" style="13"/>
  </cols>
  <sheetData>
    <row r="1" spans="1:101" ht="30" x14ac:dyDescent="0.25">
      <c r="A1" s="14" t="s">
        <v>52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row>
    <row r="2" spans="1:101" s="16" customFormat="1" ht="45" x14ac:dyDescent="0.25">
      <c r="A2" s="17" t="s">
        <v>53</v>
      </c>
      <c r="B2" s="18" t="s">
        <v>54</v>
      </c>
      <c r="C2" s="18" t="s">
        <v>55</v>
      </c>
      <c r="D2" s="18" t="s">
        <v>56</v>
      </c>
      <c r="E2" s="18" t="s">
        <v>57</v>
      </c>
      <c r="F2" s="18" t="s">
        <v>58</v>
      </c>
      <c r="G2" s="18" t="s">
        <v>59</v>
      </c>
      <c r="H2" s="18" t="s">
        <v>60</v>
      </c>
      <c r="I2" s="18" t="s">
        <v>61</v>
      </c>
      <c r="J2" s="18" t="s">
        <v>62</v>
      </c>
      <c r="K2" s="18" t="s">
        <v>63</v>
      </c>
      <c r="L2" s="18" t="s">
        <v>64</v>
      </c>
      <c r="M2" s="18" t="s">
        <v>65</v>
      </c>
      <c r="N2" s="18" t="s">
        <v>66</v>
      </c>
      <c r="O2" s="18" t="s">
        <v>67</v>
      </c>
      <c r="P2" s="18" t="s">
        <v>68</v>
      </c>
      <c r="Q2" s="18" t="s">
        <v>69</v>
      </c>
      <c r="R2" s="18" t="s">
        <v>70</v>
      </c>
      <c r="S2" s="18" t="s">
        <v>71</v>
      </c>
      <c r="T2" s="18" t="s">
        <v>72</v>
      </c>
      <c r="U2" s="18" t="s">
        <v>73</v>
      </c>
      <c r="V2" s="18" t="s">
        <v>74</v>
      </c>
      <c r="W2" s="18" t="s">
        <v>75</v>
      </c>
      <c r="X2" s="18" t="s">
        <v>76</v>
      </c>
      <c r="Y2" s="18" t="s">
        <v>77</v>
      </c>
      <c r="Z2" s="18" t="s">
        <v>78</v>
      </c>
      <c r="AA2" s="18" t="s">
        <v>79</v>
      </c>
      <c r="AB2" s="18" t="s">
        <v>80</v>
      </c>
      <c r="AC2" s="18" t="s">
        <v>81</v>
      </c>
      <c r="AD2" s="18" t="s">
        <v>82</v>
      </c>
      <c r="AE2" s="18" t="s">
        <v>83</v>
      </c>
      <c r="AF2" s="18" t="s">
        <v>84</v>
      </c>
      <c r="AG2" s="18" t="s">
        <v>85</v>
      </c>
      <c r="AH2" s="18" t="s">
        <v>86</v>
      </c>
      <c r="AI2" s="18" t="s">
        <v>87</v>
      </c>
      <c r="AJ2" s="18" t="s">
        <v>88</v>
      </c>
      <c r="AK2" s="18" t="s">
        <v>89</v>
      </c>
      <c r="AL2" s="18" t="s">
        <v>90</v>
      </c>
      <c r="AM2" s="18" t="s">
        <v>91</v>
      </c>
      <c r="AN2" s="18" t="s">
        <v>92</v>
      </c>
      <c r="AO2" s="18" t="s">
        <v>93</v>
      </c>
      <c r="AP2" s="18" t="s">
        <v>94</v>
      </c>
      <c r="AQ2" s="18" t="s">
        <v>95</v>
      </c>
      <c r="AR2" s="18" t="s">
        <v>96</v>
      </c>
      <c r="AS2" s="18" t="s">
        <v>97</v>
      </c>
      <c r="AT2" s="18" t="s">
        <v>98</v>
      </c>
      <c r="AU2" s="18" t="s">
        <v>99</v>
      </c>
      <c r="AV2" s="18" t="s">
        <v>100</v>
      </c>
      <c r="AW2" s="18" t="s">
        <v>101</v>
      </c>
      <c r="AX2" s="18" t="s">
        <v>102</v>
      </c>
      <c r="AY2" s="18" t="s">
        <v>103</v>
      </c>
      <c r="AZ2" s="18" t="s">
        <v>104</v>
      </c>
      <c r="BA2" s="18" t="s">
        <v>105</v>
      </c>
      <c r="BB2" s="18" t="s">
        <v>106</v>
      </c>
      <c r="BC2" s="18" t="s">
        <v>107</v>
      </c>
      <c r="BD2" s="18" t="s">
        <v>108</v>
      </c>
      <c r="BE2" s="18" t="s">
        <v>109</v>
      </c>
      <c r="BF2" s="18" t="s">
        <v>110</v>
      </c>
      <c r="BG2" s="18" t="s">
        <v>111</v>
      </c>
      <c r="BH2" s="18" t="s">
        <v>112</v>
      </c>
      <c r="BI2" s="18" t="s">
        <v>113</v>
      </c>
      <c r="BJ2" s="18" t="s">
        <v>114</v>
      </c>
      <c r="BK2" s="18" t="s">
        <v>115</v>
      </c>
      <c r="BL2" s="18" t="s">
        <v>116</v>
      </c>
      <c r="BM2" s="18" t="s">
        <v>117</v>
      </c>
      <c r="BN2" s="18" t="s">
        <v>118</v>
      </c>
      <c r="BO2" s="18" t="s">
        <v>119</v>
      </c>
      <c r="BP2" s="18" t="s">
        <v>120</v>
      </c>
      <c r="BQ2" s="18" t="s">
        <v>121</v>
      </c>
      <c r="BR2" s="18" t="s">
        <v>122</v>
      </c>
      <c r="BS2" s="18" t="s">
        <v>123</v>
      </c>
      <c r="BT2" s="18" t="s">
        <v>124</v>
      </c>
      <c r="BU2" s="18" t="s">
        <v>125</v>
      </c>
      <c r="BV2" s="18" t="s">
        <v>126</v>
      </c>
      <c r="BW2" s="18" t="s">
        <v>127</v>
      </c>
      <c r="BX2" s="18" t="s">
        <v>128</v>
      </c>
      <c r="BY2" s="18" t="s">
        <v>129</v>
      </c>
      <c r="BZ2" s="18" t="s">
        <v>130</v>
      </c>
      <c r="CA2" s="18" t="s">
        <v>131</v>
      </c>
      <c r="CB2" s="18" t="s">
        <v>132</v>
      </c>
      <c r="CC2" s="18" t="s">
        <v>133</v>
      </c>
      <c r="CD2" s="18" t="s">
        <v>134</v>
      </c>
      <c r="CE2" s="18" t="s">
        <v>135</v>
      </c>
      <c r="CF2" s="18" t="s">
        <v>136</v>
      </c>
      <c r="CG2" s="18" t="s">
        <v>137</v>
      </c>
      <c r="CH2" s="18" t="s">
        <v>138</v>
      </c>
      <c r="CI2" s="18" t="s">
        <v>139</v>
      </c>
      <c r="CJ2" s="18" t="s">
        <v>140</v>
      </c>
      <c r="CK2" s="18" t="s">
        <v>141</v>
      </c>
      <c r="CL2" s="18" t="s">
        <v>142</v>
      </c>
      <c r="CM2" s="18" t="s">
        <v>143</v>
      </c>
      <c r="CN2" s="18" t="s">
        <v>144</v>
      </c>
      <c r="CO2" s="18" t="s">
        <v>145</v>
      </c>
      <c r="CP2" s="18" t="s">
        <v>146</v>
      </c>
      <c r="CQ2" s="18" t="s">
        <v>147</v>
      </c>
      <c r="CR2" s="18" t="s">
        <v>148</v>
      </c>
      <c r="CS2" s="18" t="s">
        <v>149</v>
      </c>
      <c r="CT2" s="18" t="s">
        <v>150</v>
      </c>
      <c r="CU2" s="18" t="s">
        <v>151</v>
      </c>
      <c r="CV2" s="18" t="s">
        <v>152</v>
      </c>
      <c r="CW2" s="19" t="s">
        <v>153</v>
      </c>
    </row>
    <row r="3" spans="1:101" x14ac:dyDescent="0.25">
      <c r="A3" s="20" t="s">
        <v>154</v>
      </c>
      <c r="CW3" s="21"/>
    </row>
    <row r="4" spans="1:101" x14ac:dyDescent="0.25">
      <c r="A4" s="22" t="s">
        <v>155</v>
      </c>
      <c r="B4" s="23">
        <v>0.84699999999999998</v>
      </c>
      <c r="C4" s="23">
        <v>0.85099999999999998</v>
      </c>
      <c r="D4" s="23">
        <v>0.85599999999999998</v>
      </c>
      <c r="E4" s="23">
        <v>0.85899999999999999</v>
      </c>
      <c r="F4" s="23">
        <v>0.86699999999999999</v>
      </c>
      <c r="G4" s="23">
        <v>0.873</v>
      </c>
      <c r="H4" s="23">
        <v>0.877</v>
      </c>
      <c r="I4" s="23">
        <v>0.879</v>
      </c>
      <c r="J4" s="23">
        <v>0.88600000000000001</v>
      </c>
      <c r="K4" s="23">
        <v>0.88900000000000001</v>
      </c>
      <c r="L4" s="23">
        <v>0.89400000000000002</v>
      </c>
      <c r="M4" s="23">
        <v>0.89600000000000002</v>
      </c>
      <c r="N4" s="23">
        <v>0.90300000000000002</v>
      </c>
      <c r="O4" s="23">
        <v>0.90700000000000003</v>
      </c>
      <c r="P4" s="23">
        <v>0.91200000000000003</v>
      </c>
      <c r="Q4" s="23">
        <v>0.91100000000000003</v>
      </c>
      <c r="R4" s="23">
        <v>0.91800000000000004</v>
      </c>
      <c r="S4" s="23">
        <v>0.92400000000000004</v>
      </c>
      <c r="T4" s="23">
        <v>0.92800000000000005</v>
      </c>
      <c r="U4" s="23">
        <v>0.92900000000000005</v>
      </c>
      <c r="V4" s="23">
        <v>0.93300000000000005</v>
      </c>
      <c r="W4" s="23">
        <v>0.93799999999999994</v>
      </c>
      <c r="X4" s="23">
        <v>0.94299999999999995</v>
      </c>
      <c r="Y4" s="23">
        <v>0.94299999999999995</v>
      </c>
      <c r="Z4" s="23">
        <v>0.94899999999999995</v>
      </c>
      <c r="AA4" s="23">
        <v>0.95599999999999996</v>
      </c>
      <c r="AB4" s="23">
        <v>0.96199999999999997</v>
      </c>
      <c r="AC4" s="23">
        <v>0.96599999999999997</v>
      </c>
      <c r="AD4" s="23">
        <v>0.97399999999999998</v>
      </c>
      <c r="AE4" s="23">
        <v>0.97899999999999998</v>
      </c>
      <c r="AF4" s="23">
        <v>0.98499999999999999</v>
      </c>
      <c r="AG4" s="23">
        <v>0.98799999999999999</v>
      </c>
      <c r="AH4" s="23">
        <v>0.998</v>
      </c>
      <c r="AI4" s="23">
        <v>1.004</v>
      </c>
      <c r="AJ4" s="23">
        <v>1.0089999999999999</v>
      </c>
      <c r="AK4" s="23">
        <v>1.0149999999999999</v>
      </c>
      <c r="AL4" s="23">
        <v>1.0209999999999999</v>
      </c>
      <c r="AM4" s="23">
        <v>1.0269999999999999</v>
      </c>
      <c r="AN4" s="23">
        <v>1.032</v>
      </c>
      <c r="AO4" s="23">
        <v>1.036</v>
      </c>
      <c r="AP4" s="23">
        <v>1.0429999999999999</v>
      </c>
      <c r="AQ4" s="23">
        <v>1.046</v>
      </c>
      <c r="AR4" s="23">
        <v>1.052</v>
      </c>
      <c r="AS4" s="23">
        <v>1.0569999999999999</v>
      </c>
      <c r="AT4" s="23">
        <v>1.07</v>
      </c>
      <c r="AU4" s="23">
        <v>1.081</v>
      </c>
      <c r="AV4" s="23">
        <v>1.0940000000000001</v>
      </c>
      <c r="AW4" s="23">
        <v>1.109</v>
      </c>
      <c r="AX4" s="23">
        <v>1.1279999999999999</v>
      </c>
      <c r="AY4" s="23">
        <v>1.147</v>
      </c>
      <c r="AZ4" s="23">
        <v>1.1619999999999999</v>
      </c>
      <c r="BA4" s="23">
        <v>1.1719999999999999</v>
      </c>
      <c r="BB4" s="23">
        <v>1.1879999999999999</v>
      </c>
      <c r="BC4" s="23">
        <v>1.196</v>
      </c>
      <c r="BD4" s="23">
        <v>1.2090000000000001</v>
      </c>
      <c r="BE4" s="23">
        <v>1.216</v>
      </c>
      <c r="BF4" s="23">
        <v>1.2310000000000001</v>
      </c>
      <c r="BG4" s="23">
        <v>1.2410000000000001</v>
      </c>
      <c r="BH4" s="23">
        <v>1.2509999999999999</v>
      </c>
      <c r="BI4" s="23">
        <v>1.2589999999999999</v>
      </c>
      <c r="BJ4" s="23">
        <v>1.2729999999999999</v>
      </c>
      <c r="BK4" s="23">
        <v>1.2829999999999999</v>
      </c>
      <c r="BL4" s="23">
        <v>1.2949999999999999</v>
      </c>
      <c r="BM4" s="23">
        <v>1.302</v>
      </c>
      <c r="BN4" s="23">
        <v>1.3160000000000001</v>
      </c>
      <c r="BO4" s="23">
        <v>1.325</v>
      </c>
      <c r="BP4" s="23">
        <v>1.335</v>
      </c>
      <c r="BQ4" s="23">
        <v>1.3420000000000001</v>
      </c>
      <c r="BR4" s="23">
        <v>1.357</v>
      </c>
      <c r="BS4" s="23">
        <v>1.365</v>
      </c>
      <c r="BT4" s="23">
        <v>1.375</v>
      </c>
      <c r="BU4" s="23">
        <v>1.3819999999999999</v>
      </c>
      <c r="BV4" s="23">
        <v>1.3959999999999999</v>
      </c>
      <c r="BW4" s="23">
        <v>1.405</v>
      </c>
      <c r="BX4" s="23">
        <v>1.4159999999999999</v>
      </c>
      <c r="BY4" s="23">
        <v>1.423</v>
      </c>
      <c r="BZ4" s="23">
        <v>1.4379999999999999</v>
      </c>
      <c r="CA4" s="23">
        <v>1.4470000000000001</v>
      </c>
      <c r="CB4" s="23">
        <v>1.458</v>
      </c>
      <c r="CC4" s="23">
        <v>1.4650000000000001</v>
      </c>
      <c r="CD4" s="23">
        <v>1.4790000000000001</v>
      </c>
      <c r="CE4" s="23">
        <v>1.4890000000000001</v>
      </c>
      <c r="CF4" s="23">
        <v>1.5009999999999999</v>
      </c>
      <c r="CG4" s="23">
        <v>1.508</v>
      </c>
      <c r="CH4" s="23">
        <v>1.522</v>
      </c>
      <c r="CI4" s="23">
        <v>1.532</v>
      </c>
      <c r="CJ4" s="23">
        <v>1.544</v>
      </c>
      <c r="CK4" s="23">
        <v>1.5509999999999999</v>
      </c>
      <c r="CL4" s="23">
        <v>1.5660000000000001</v>
      </c>
      <c r="CM4" s="23">
        <v>1.5760000000000001</v>
      </c>
      <c r="CN4" s="23">
        <v>1.589</v>
      </c>
      <c r="CO4" s="23">
        <v>1.5960000000000001</v>
      </c>
      <c r="CP4" s="23">
        <v>1.611</v>
      </c>
      <c r="CQ4" s="23">
        <v>1.621</v>
      </c>
      <c r="CR4" s="23">
        <v>1.633</v>
      </c>
      <c r="CS4" s="23">
        <v>1.641</v>
      </c>
      <c r="CT4" s="23">
        <v>1.6559999999999999</v>
      </c>
      <c r="CU4" s="23">
        <v>1.667</v>
      </c>
      <c r="CV4" s="23">
        <v>1.68</v>
      </c>
      <c r="CW4" s="24">
        <v>1.6870000000000001</v>
      </c>
    </row>
    <row r="5" spans="1:101" x14ac:dyDescent="0.25">
      <c r="A5" s="22" t="s">
        <v>156</v>
      </c>
      <c r="B5" s="25">
        <v>1.8</v>
      </c>
      <c r="C5" s="25">
        <v>1.9</v>
      </c>
      <c r="D5" s="25">
        <v>2.2000000000000002</v>
      </c>
      <c r="E5" s="25">
        <v>2.2999999999999998</v>
      </c>
      <c r="F5" s="25">
        <v>2.2999999999999998</v>
      </c>
      <c r="G5" s="25">
        <v>2.4</v>
      </c>
      <c r="H5" s="25">
        <v>2.4</v>
      </c>
      <c r="I5" s="25">
        <v>2.4</v>
      </c>
      <c r="J5" s="25">
        <v>2.4</v>
      </c>
      <c r="K5" s="25">
        <v>2.2000000000000002</v>
      </c>
      <c r="L5" s="25">
        <v>2</v>
      </c>
      <c r="M5" s="25">
        <v>1.9</v>
      </c>
      <c r="N5" s="25">
        <v>1.9</v>
      </c>
      <c r="O5" s="25">
        <v>2</v>
      </c>
      <c r="P5" s="25">
        <v>2</v>
      </c>
      <c r="Q5" s="25">
        <v>1.9</v>
      </c>
      <c r="R5" s="25">
        <v>1.9</v>
      </c>
      <c r="S5" s="25">
        <v>1.8</v>
      </c>
      <c r="T5" s="25">
        <v>1.8</v>
      </c>
      <c r="U5" s="25">
        <v>1.8</v>
      </c>
      <c r="V5" s="25">
        <v>1.8</v>
      </c>
      <c r="W5" s="25">
        <v>1.7</v>
      </c>
      <c r="X5" s="25">
        <v>1.7</v>
      </c>
      <c r="Y5" s="25">
        <v>1.6</v>
      </c>
      <c r="Z5" s="25">
        <v>1.6</v>
      </c>
      <c r="AA5" s="25">
        <v>1.7</v>
      </c>
      <c r="AB5" s="25">
        <v>1.8</v>
      </c>
      <c r="AC5" s="25">
        <v>2</v>
      </c>
      <c r="AD5" s="25">
        <v>2.2000000000000002</v>
      </c>
      <c r="AE5" s="25">
        <v>2.4</v>
      </c>
      <c r="AF5" s="25">
        <v>2.5</v>
      </c>
      <c r="AG5" s="25">
        <v>2.5</v>
      </c>
      <c r="AH5" s="25">
        <v>2.4</v>
      </c>
      <c r="AI5" s="25">
        <v>2.4</v>
      </c>
      <c r="AJ5" s="25">
        <v>2.5</v>
      </c>
      <c r="AK5" s="25">
        <v>2.5</v>
      </c>
      <c r="AL5" s="25">
        <v>2.5</v>
      </c>
      <c r="AM5" s="25">
        <v>2.4</v>
      </c>
      <c r="AN5" s="25">
        <v>2.4</v>
      </c>
      <c r="AO5" s="25">
        <v>2.2000000000000002</v>
      </c>
      <c r="AP5" s="25">
        <v>2.2000000000000002</v>
      </c>
      <c r="AQ5" s="25">
        <v>2.1</v>
      </c>
      <c r="AR5" s="25">
        <v>2</v>
      </c>
      <c r="AS5" s="25">
        <v>2</v>
      </c>
      <c r="AT5" s="25">
        <v>2.1</v>
      </c>
      <c r="AU5" s="25">
        <v>2.5</v>
      </c>
      <c r="AV5" s="25">
        <v>3</v>
      </c>
      <c r="AW5" s="25">
        <v>3.7</v>
      </c>
      <c r="AX5" s="25">
        <v>4.4000000000000004</v>
      </c>
      <c r="AY5" s="25">
        <v>5.0999999999999996</v>
      </c>
      <c r="AZ5" s="25">
        <v>5.7</v>
      </c>
      <c r="BA5" s="25">
        <v>5.9</v>
      </c>
      <c r="BB5" s="25">
        <v>5.8</v>
      </c>
      <c r="BC5" s="25">
        <v>5.3</v>
      </c>
      <c r="BD5" s="25">
        <v>4.8</v>
      </c>
      <c r="BE5" s="25">
        <v>4.3</v>
      </c>
      <c r="BF5" s="25">
        <v>3.9</v>
      </c>
      <c r="BG5" s="25">
        <v>3.8</v>
      </c>
      <c r="BH5" s="25">
        <v>3.6</v>
      </c>
      <c r="BI5" s="25">
        <v>3.6</v>
      </c>
      <c r="BJ5" s="25">
        <v>3.5</v>
      </c>
      <c r="BK5" s="25">
        <v>3.5</v>
      </c>
      <c r="BL5" s="25">
        <v>3.4</v>
      </c>
      <c r="BM5" s="25">
        <v>3.4</v>
      </c>
      <c r="BN5" s="25">
        <v>3.4</v>
      </c>
      <c r="BO5" s="25">
        <v>3.4</v>
      </c>
      <c r="BP5" s="25">
        <v>3.3</v>
      </c>
      <c r="BQ5" s="25">
        <v>3.2</v>
      </c>
      <c r="BR5" s="25">
        <v>3.1</v>
      </c>
      <c r="BS5" s="25">
        <v>3.1</v>
      </c>
      <c r="BT5" s="25">
        <v>3.1</v>
      </c>
      <c r="BU5" s="25">
        <v>3</v>
      </c>
      <c r="BV5" s="25">
        <v>3</v>
      </c>
      <c r="BW5" s="25">
        <v>3</v>
      </c>
      <c r="BX5" s="25">
        <v>2.9</v>
      </c>
      <c r="BY5" s="25">
        <v>3</v>
      </c>
      <c r="BZ5" s="25">
        <v>3</v>
      </c>
      <c r="CA5" s="25">
        <v>3</v>
      </c>
      <c r="CB5" s="25">
        <v>3</v>
      </c>
      <c r="CC5" s="25">
        <v>3</v>
      </c>
      <c r="CD5" s="25">
        <v>2.9</v>
      </c>
      <c r="CE5" s="25">
        <v>2.9</v>
      </c>
      <c r="CF5" s="25">
        <v>2.9</v>
      </c>
      <c r="CG5" s="25">
        <v>2.9</v>
      </c>
      <c r="CH5" s="25">
        <v>2.9</v>
      </c>
      <c r="CI5" s="25">
        <v>2.9</v>
      </c>
      <c r="CJ5" s="25">
        <v>2.9</v>
      </c>
      <c r="CK5" s="25">
        <v>2.9</v>
      </c>
      <c r="CL5" s="25">
        <v>2.9</v>
      </c>
      <c r="CM5" s="25">
        <v>2.9</v>
      </c>
      <c r="CN5" s="25">
        <v>2.9</v>
      </c>
      <c r="CO5" s="25">
        <v>2.9</v>
      </c>
      <c r="CP5" s="25">
        <v>2.8</v>
      </c>
      <c r="CQ5" s="25">
        <v>2.8</v>
      </c>
      <c r="CR5" s="25">
        <v>2.8</v>
      </c>
      <c r="CS5" s="25">
        <v>2.8</v>
      </c>
      <c r="CT5" s="25">
        <v>2.8</v>
      </c>
      <c r="CU5" s="25">
        <v>2.8</v>
      </c>
      <c r="CV5" s="25">
        <v>2.8</v>
      </c>
      <c r="CW5" s="26">
        <v>2.8</v>
      </c>
    </row>
    <row r="6" spans="1:101" x14ac:dyDescent="0.25">
      <c r="A6" s="20" t="s">
        <v>157</v>
      </c>
      <c r="CW6" s="21"/>
    </row>
    <row r="7" spans="1:101" x14ac:dyDescent="0.25">
      <c r="A7" s="22" t="s">
        <v>155</v>
      </c>
      <c r="B7" s="23">
        <v>0.92400000000000004</v>
      </c>
      <c r="C7" s="23">
        <v>0.92800000000000005</v>
      </c>
      <c r="D7" s="23">
        <v>0.92800000000000005</v>
      </c>
      <c r="E7" s="23">
        <v>0.93100000000000005</v>
      </c>
      <c r="F7" s="23">
        <v>0.93200000000000005</v>
      </c>
      <c r="G7" s="23">
        <v>0.93500000000000005</v>
      </c>
      <c r="H7" s="23">
        <v>0.93400000000000005</v>
      </c>
      <c r="I7" s="23">
        <v>0.93700000000000006</v>
      </c>
      <c r="J7" s="23">
        <v>0.93799999999999994</v>
      </c>
      <c r="K7" s="23">
        <v>0.94199999999999995</v>
      </c>
      <c r="L7" s="23">
        <v>0.94099999999999995</v>
      </c>
      <c r="M7" s="23">
        <v>0.94399999999999995</v>
      </c>
      <c r="N7" s="23">
        <v>0.94699999999999995</v>
      </c>
      <c r="O7" s="23">
        <v>0.95099999999999996</v>
      </c>
      <c r="P7" s="23">
        <v>0.95199999999999996</v>
      </c>
      <c r="Q7" s="23">
        <v>0.95499999999999996</v>
      </c>
      <c r="R7" s="23">
        <v>0.95799999999999996</v>
      </c>
      <c r="S7" s="23">
        <v>0.96199999999999997</v>
      </c>
      <c r="T7" s="23">
        <v>0.96299999999999997</v>
      </c>
      <c r="U7" s="23">
        <v>0.96499999999999997</v>
      </c>
      <c r="V7" s="23">
        <v>0.96799999999999997</v>
      </c>
      <c r="W7" s="23">
        <v>0.97099999999999997</v>
      </c>
      <c r="X7" s="23">
        <v>0.97299999999999998</v>
      </c>
      <c r="Y7" s="23">
        <v>0.97499999999999998</v>
      </c>
      <c r="Z7" s="23">
        <v>0.97699999999999998</v>
      </c>
      <c r="AA7" s="23">
        <v>0.98099999999999998</v>
      </c>
      <c r="AB7" s="23">
        <v>0.98099999999999998</v>
      </c>
      <c r="AC7" s="23">
        <v>0.98499999999999999</v>
      </c>
      <c r="AD7" s="23">
        <v>0.98799999999999999</v>
      </c>
      <c r="AE7" s="23">
        <v>0.99099999999999999</v>
      </c>
      <c r="AF7" s="23">
        <v>0.99199999999999999</v>
      </c>
      <c r="AG7" s="23">
        <v>0.996</v>
      </c>
      <c r="AH7" s="23">
        <v>0.999</v>
      </c>
      <c r="AI7" s="23">
        <v>1.002</v>
      </c>
      <c r="AJ7" s="23">
        <v>1.004</v>
      </c>
      <c r="AK7" s="23">
        <v>1.0089999999999999</v>
      </c>
      <c r="AL7" s="23">
        <v>1.012</v>
      </c>
      <c r="AM7" s="23">
        <v>1.0149999999999999</v>
      </c>
      <c r="AN7" s="23">
        <v>1.016</v>
      </c>
      <c r="AO7" s="23">
        <v>1.0209999999999999</v>
      </c>
      <c r="AP7" s="23">
        <v>1.0249999999999999</v>
      </c>
      <c r="AQ7" s="23">
        <v>1.0269999999999999</v>
      </c>
      <c r="AR7" s="23">
        <v>1.026</v>
      </c>
      <c r="AS7" s="23">
        <v>1.03</v>
      </c>
      <c r="AT7" s="23">
        <v>1.0349999999999999</v>
      </c>
      <c r="AU7" s="23">
        <v>1.0369999999999999</v>
      </c>
      <c r="AV7" s="23">
        <v>1.0369999999999999</v>
      </c>
      <c r="AW7" s="23">
        <v>1.044</v>
      </c>
      <c r="AX7" s="23">
        <v>1.052</v>
      </c>
      <c r="AY7" s="23">
        <v>1.06</v>
      </c>
      <c r="AZ7" s="23">
        <v>1.0640000000000001</v>
      </c>
      <c r="BA7" s="23">
        <v>1.075</v>
      </c>
      <c r="BB7" s="23">
        <v>1.0840000000000001</v>
      </c>
      <c r="BC7" s="23">
        <v>1.091</v>
      </c>
      <c r="BD7" s="23">
        <v>1.0960000000000001</v>
      </c>
      <c r="BE7" s="23">
        <v>1.1060000000000001</v>
      </c>
      <c r="BF7" s="23">
        <v>1.1140000000000001</v>
      </c>
      <c r="BG7" s="23">
        <v>1.1220000000000001</v>
      </c>
      <c r="BH7" s="23">
        <v>1.1259999999999999</v>
      </c>
      <c r="BI7" s="23">
        <v>1.1359999999999999</v>
      </c>
      <c r="BJ7" s="23">
        <v>1.1439999999999999</v>
      </c>
      <c r="BK7" s="23">
        <v>1.1519999999999999</v>
      </c>
      <c r="BL7" s="23">
        <v>1.157</v>
      </c>
      <c r="BM7" s="23">
        <v>1.167</v>
      </c>
      <c r="BN7" s="23">
        <v>1.175</v>
      </c>
      <c r="BO7" s="23">
        <v>1.1830000000000001</v>
      </c>
      <c r="BP7" s="23">
        <v>1.1870000000000001</v>
      </c>
      <c r="BQ7" s="23">
        <v>1.1970000000000001</v>
      </c>
      <c r="BR7" s="23">
        <v>1.2050000000000001</v>
      </c>
      <c r="BS7" s="23">
        <v>1.2130000000000001</v>
      </c>
      <c r="BT7" s="23">
        <v>1.218</v>
      </c>
      <c r="BU7" s="23">
        <v>1.228</v>
      </c>
      <c r="BV7" s="23">
        <v>1.236</v>
      </c>
      <c r="BW7" s="23">
        <v>1.2430000000000001</v>
      </c>
      <c r="BX7" s="23">
        <v>1.248</v>
      </c>
      <c r="BY7" s="23">
        <v>1.2589999999999999</v>
      </c>
      <c r="BZ7" s="23">
        <v>1.2669999999999999</v>
      </c>
      <c r="CA7" s="23">
        <v>1.274</v>
      </c>
      <c r="CB7" s="23">
        <v>1.2789999999999999</v>
      </c>
      <c r="CC7" s="23">
        <v>1.29</v>
      </c>
      <c r="CD7" s="23">
        <v>1.298</v>
      </c>
      <c r="CE7" s="23">
        <v>1.306</v>
      </c>
      <c r="CF7" s="23">
        <v>1.3109999999999999</v>
      </c>
      <c r="CG7" s="23">
        <v>1.321</v>
      </c>
      <c r="CH7" s="23">
        <v>1.329</v>
      </c>
      <c r="CI7" s="23">
        <v>1.337</v>
      </c>
      <c r="CJ7" s="23">
        <v>1.3420000000000001</v>
      </c>
      <c r="CK7" s="23">
        <v>1.353</v>
      </c>
      <c r="CL7" s="23">
        <v>1.361</v>
      </c>
      <c r="CM7" s="23">
        <v>1.369</v>
      </c>
      <c r="CN7" s="23">
        <v>1.3740000000000001</v>
      </c>
      <c r="CO7" s="23">
        <v>1.3839999999999999</v>
      </c>
      <c r="CP7" s="23">
        <v>1.3919999999999999</v>
      </c>
      <c r="CQ7" s="23">
        <v>1.399</v>
      </c>
      <c r="CR7" s="23">
        <v>1.405</v>
      </c>
      <c r="CS7" s="23">
        <v>1.4139999999999999</v>
      </c>
      <c r="CT7" s="23">
        <v>1.421</v>
      </c>
      <c r="CU7" s="23">
        <v>1.4279999999999999</v>
      </c>
      <c r="CV7" s="23">
        <v>1.4330000000000001</v>
      </c>
      <c r="CW7" s="24">
        <v>1.4419999999999999</v>
      </c>
    </row>
    <row r="8" spans="1:101" x14ac:dyDescent="0.25">
      <c r="A8" s="22" t="s">
        <v>156</v>
      </c>
      <c r="B8" s="25">
        <v>0.7</v>
      </c>
      <c r="C8" s="25">
        <v>0.7</v>
      </c>
      <c r="D8" s="25">
        <v>0.6</v>
      </c>
      <c r="E8" s="25">
        <v>0.6</v>
      </c>
      <c r="F8" s="25">
        <v>0.7</v>
      </c>
      <c r="G8" s="25">
        <v>0.7</v>
      </c>
      <c r="H8" s="25">
        <v>0.7</v>
      </c>
      <c r="I8" s="25">
        <v>0.8</v>
      </c>
      <c r="J8" s="25">
        <v>0.7</v>
      </c>
      <c r="K8" s="25">
        <v>0.7</v>
      </c>
      <c r="L8" s="25">
        <v>0.8</v>
      </c>
      <c r="M8" s="25">
        <v>0.8</v>
      </c>
      <c r="N8" s="25">
        <v>0.8</v>
      </c>
      <c r="O8" s="25">
        <v>0.8</v>
      </c>
      <c r="P8" s="25">
        <v>0.9</v>
      </c>
      <c r="Q8" s="25">
        <v>1</v>
      </c>
      <c r="R8" s="25">
        <v>1.1000000000000001</v>
      </c>
      <c r="S8" s="25">
        <v>1.2</v>
      </c>
      <c r="T8" s="25">
        <v>1.1000000000000001</v>
      </c>
      <c r="U8" s="25">
        <v>1.1000000000000001</v>
      </c>
      <c r="V8" s="25">
        <v>1.1000000000000001</v>
      </c>
      <c r="W8" s="25">
        <v>1</v>
      </c>
      <c r="X8" s="25">
        <v>1</v>
      </c>
      <c r="Y8" s="25">
        <v>1</v>
      </c>
      <c r="Z8" s="25">
        <v>1</v>
      </c>
      <c r="AA8" s="25">
        <v>1</v>
      </c>
      <c r="AB8" s="25">
        <v>1</v>
      </c>
      <c r="AC8" s="25">
        <v>1</v>
      </c>
      <c r="AD8" s="25">
        <v>1</v>
      </c>
      <c r="AE8" s="25">
        <v>1</v>
      </c>
      <c r="AF8" s="25">
        <v>1</v>
      </c>
      <c r="AG8" s="25">
        <v>1.1000000000000001</v>
      </c>
      <c r="AH8" s="25">
        <v>1.1000000000000001</v>
      </c>
      <c r="AI8" s="25">
        <v>1.1000000000000001</v>
      </c>
      <c r="AJ8" s="25">
        <v>1.1000000000000001</v>
      </c>
      <c r="AK8" s="25">
        <v>1.2</v>
      </c>
      <c r="AL8" s="25">
        <v>1.3</v>
      </c>
      <c r="AM8" s="25">
        <v>1.3</v>
      </c>
      <c r="AN8" s="25">
        <v>1.3</v>
      </c>
      <c r="AO8" s="25">
        <v>1.3</v>
      </c>
      <c r="AP8" s="25">
        <v>1.3</v>
      </c>
      <c r="AQ8" s="25">
        <v>1.2</v>
      </c>
      <c r="AR8" s="25">
        <v>1.2</v>
      </c>
      <c r="AS8" s="25">
        <v>1.1000000000000001</v>
      </c>
      <c r="AT8" s="25">
        <v>1</v>
      </c>
      <c r="AU8" s="25">
        <v>1</v>
      </c>
      <c r="AV8" s="25">
        <v>1</v>
      </c>
      <c r="AW8" s="25">
        <v>1.1000000000000001</v>
      </c>
      <c r="AX8" s="25">
        <v>1.3</v>
      </c>
      <c r="AY8" s="25">
        <v>1.6</v>
      </c>
      <c r="AZ8" s="25">
        <v>2</v>
      </c>
      <c r="BA8" s="25">
        <v>2.2999999999999998</v>
      </c>
      <c r="BB8" s="25">
        <v>2.7</v>
      </c>
      <c r="BC8" s="25">
        <v>2.9</v>
      </c>
      <c r="BD8" s="25">
        <v>3</v>
      </c>
      <c r="BE8" s="25">
        <v>3</v>
      </c>
      <c r="BF8" s="25">
        <v>2.9</v>
      </c>
      <c r="BG8" s="25">
        <v>2.9</v>
      </c>
      <c r="BH8" s="25">
        <v>2.8</v>
      </c>
      <c r="BI8" s="25">
        <v>2.8</v>
      </c>
      <c r="BJ8" s="25">
        <v>2.8</v>
      </c>
      <c r="BK8" s="25">
        <v>2.7</v>
      </c>
      <c r="BL8" s="25">
        <v>2.7</v>
      </c>
      <c r="BM8" s="25">
        <v>2.7</v>
      </c>
      <c r="BN8" s="25">
        <v>2.7</v>
      </c>
      <c r="BO8" s="25">
        <v>2.7</v>
      </c>
      <c r="BP8" s="25">
        <v>2.7</v>
      </c>
      <c r="BQ8" s="25">
        <v>2.6</v>
      </c>
      <c r="BR8" s="25">
        <v>2.6</v>
      </c>
      <c r="BS8" s="25">
        <v>2.6</v>
      </c>
      <c r="BT8" s="25">
        <v>2.6</v>
      </c>
      <c r="BU8" s="25">
        <v>2.6</v>
      </c>
      <c r="BV8" s="25">
        <v>2.6</v>
      </c>
      <c r="BW8" s="25">
        <v>2.5</v>
      </c>
      <c r="BX8" s="25">
        <v>2.5</v>
      </c>
      <c r="BY8" s="25">
        <v>2.5</v>
      </c>
      <c r="BZ8" s="25">
        <v>2.5</v>
      </c>
      <c r="CA8" s="25">
        <v>2.5</v>
      </c>
      <c r="CB8" s="25">
        <v>2.5</v>
      </c>
      <c r="CC8" s="25">
        <v>2.5</v>
      </c>
      <c r="CD8" s="25">
        <v>2.5</v>
      </c>
      <c r="CE8" s="25">
        <v>2.5</v>
      </c>
      <c r="CF8" s="25">
        <v>2.5</v>
      </c>
      <c r="CG8" s="25">
        <v>2.4</v>
      </c>
      <c r="CH8" s="25">
        <v>2.4</v>
      </c>
      <c r="CI8" s="25">
        <v>2.4</v>
      </c>
      <c r="CJ8" s="25">
        <v>2.4</v>
      </c>
      <c r="CK8" s="25">
        <v>2.4</v>
      </c>
      <c r="CL8" s="25">
        <v>2.4</v>
      </c>
      <c r="CM8" s="25">
        <v>2.4</v>
      </c>
      <c r="CN8" s="25">
        <v>2.4</v>
      </c>
      <c r="CO8" s="25">
        <v>2.4</v>
      </c>
      <c r="CP8" s="25">
        <v>2.2999999999999998</v>
      </c>
      <c r="CQ8" s="25">
        <v>2.2999999999999998</v>
      </c>
      <c r="CR8" s="25">
        <v>2.2999999999999998</v>
      </c>
      <c r="CS8" s="25">
        <v>2.2000000000000002</v>
      </c>
      <c r="CT8" s="25">
        <v>2.2000000000000002</v>
      </c>
      <c r="CU8" s="25">
        <v>2.1</v>
      </c>
      <c r="CV8" s="25">
        <v>2.1</v>
      </c>
      <c r="CW8" s="26">
        <v>2</v>
      </c>
    </row>
    <row r="9" spans="1:101" x14ac:dyDescent="0.25">
      <c r="A9" s="20" t="s">
        <v>158</v>
      </c>
      <c r="CW9" s="21"/>
    </row>
    <row r="10" spans="1:101" x14ac:dyDescent="0.25">
      <c r="A10" s="22" t="s">
        <v>155</v>
      </c>
      <c r="B10" s="23">
        <v>0.748</v>
      </c>
      <c r="C10" s="23">
        <v>0.751</v>
      </c>
      <c r="D10" s="23">
        <v>0.754</v>
      </c>
      <c r="E10" s="23">
        <v>0.755</v>
      </c>
      <c r="F10" s="23">
        <v>0.76100000000000001</v>
      </c>
      <c r="G10" s="23">
        <v>0.76700000000000002</v>
      </c>
      <c r="H10" s="23">
        <v>0.77</v>
      </c>
      <c r="I10" s="23">
        <v>0.76900000000000002</v>
      </c>
      <c r="J10" s="23">
        <v>0.77400000000000002</v>
      </c>
      <c r="K10" s="23">
        <v>0.77700000000000002</v>
      </c>
      <c r="L10" s="23">
        <v>0.78</v>
      </c>
      <c r="M10" s="23">
        <v>0.78</v>
      </c>
      <c r="N10" s="23">
        <v>0.78500000000000003</v>
      </c>
      <c r="O10" s="23">
        <v>0.78800000000000003</v>
      </c>
      <c r="P10" s="23">
        <v>0.79</v>
      </c>
      <c r="Q10" s="23">
        <v>0.79</v>
      </c>
      <c r="R10" s="23">
        <v>0.79500000000000004</v>
      </c>
      <c r="S10" s="23">
        <v>0.79900000000000004</v>
      </c>
      <c r="T10" s="23">
        <v>0.80400000000000005</v>
      </c>
      <c r="U10" s="23">
        <v>0.80500000000000005</v>
      </c>
      <c r="V10" s="23">
        <v>0.80800000000000005</v>
      </c>
      <c r="W10" s="23">
        <v>0.81399999999999995</v>
      </c>
      <c r="X10" s="23">
        <v>0.81899999999999995</v>
      </c>
      <c r="Y10" s="23">
        <v>0.82</v>
      </c>
      <c r="Z10" s="23">
        <v>0.82399999999999995</v>
      </c>
      <c r="AA10" s="23">
        <v>0.82899999999999996</v>
      </c>
      <c r="AB10" s="23">
        <v>0.83499999999999996</v>
      </c>
      <c r="AC10" s="23">
        <v>0.83799999999999997</v>
      </c>
      <c r="AD10" s="23">
        <v>0.84399999999999997</v>
      </c>
      <c r="AE10" s="23">
        <v>0.85</v>
      </c>
      <c r="AF10" s="23">
        <v>0.85499999999999998</v>
      </c>
      <c r="AG10" s="23">
        <v>0.85899999999999999</v>
      </c>
      <c r="AH10" s="23">
        <v>0.86699999999999999</v>
      </c>
      <c r="AI10" s="23">
        <v>0.872</v>
      </c>
      <c r="AJ10" s="23">
        <v>0.877</v>
      </c>
      <c r="AK10" s="23">
        <v>0.88200000000000001</v>
      </c>
      <c r="AL10" s="23">
        <v>0.88600000000000001</v>
      </c>
      <c r="AM10" s="23">
        <v>0.89200000000000002</v>
      </c>
      <c r="AN10" s="23">
        <v>0.89500000000000002</v>
      </c>
      <c r="AO10" s="23">
        <v>0.89800000000000002</v>
      </c>
      <c r="AP10" s="23">
        <v>0.90500000000000003</v>
      </c>
      <c r="AQ10" s="23">
        <v>0.90900000000000003</v>
      </c>
      <c r="AR10" s="23">
        <v>0.91500000000000004</v>
      </c>
      <c r="AS10" s="23">
        <v>0.92100000000000004</v>
      </c>
      <c r="AT10" s="23">
        <v>0.93200000000000005</v>
      </c>
      <c r="AU10" s="23">
        <v>0.94399999999999995</v>
      </c>
      <c r="AV10" s="23">
        <v>0.96</v>
      </c>
      <c r="AW10" s="23">
        <v>0.97299999999999998</v>
      </c>
      <c r="AX10" s="23">
        <v>0.99</v>
      </c>
      <c r="AY10" s="23">
        <v>1.01</v>
      </c>
      <c r="AZ10" s="23">
        <v>1.0269999999999999</v>
      </c>
      <c r="BA10" s="23">
        <v>1.038</v>
      </c>
      <c r="BB10" s="23">
        <v>1.05</v>
      </c>
      <c r="BC10" s="23">
        <v>1.06</v>
      </c>
      <c r="BD10" s="23">
        <v>1.0740000000000001</v>
      </c>
      <c r="BE10" s="23">
        <v>1.08</v>
      </c>
      <c r="BF10" s="23">
        <v>1.0900000000000001</v>
      </c>
      <c r="BG10" s="23">
        <v>1.1000000000000001</v>
      </c>
      <c r="BH10" s="23">
        <v>1.105</v>
      </c>
      <c r="BI10" s="23">
        <v>1.1100000000000001</v>
      </c>
      <c r="BJ10" s="23">
        <v>1.121</v>
      </c>
      <c r="BK10" s="23">
        <v>1.1299999999999999</v>
      </c>
      <c r="BL10" s="23">
        <v>1.139</v>
      </c>
      <c r="BM10" s="23">
        <v>1.1439999999999999</v>
      </c>
      <c r="BN10" s="23">
        <v>1.155</v>
      </c>
      <c r="BO10" s="23">
        <v>1.1639999999999999</v>
      </c>
      <c r="BP10" s="23">
        <v>1.173</v>
      </c>
      <c r="BQ10" s="23">
        <v>1.179</v>
      </c>
      <c r="BR10" s="23">
        <v>1.19</v>
      </c>
      <c r="BS10" s="23">
        <v>1.1990000000000001</v>
      </c>
      <c r="BT10" s="23">
        <v>1.208</v>
      </c>
      <c r="BU10" s="23">
        <v>1.214</v>
      </c>
      <c r="BV10" s="23">
        <v>1.224</v>
      </c>
      <c r="BW10" s="23">
        <v>1.2330000000000001</v>
      </c>
      <c r="BX10" s="23">
        <v>1.242</v>
      </c>
      <c r="BY10" s="23">
        <v>1.248</v>
      </c>
      <c r="BZ10" s="23">
        <v>1.2589999999999999</v>
      </c>
      <c r="CA10" s="23">
        <v>1.2669999999999999</v>
      </c>
      <c r="CB10" s="23">
        <v>1.2769999999999999</v>
      </c>
      <c r="CC10" s="23">
        <v>1.282</v>
      </c>
      <c r="CD10" s="23">
        <v>1.294</v>
      </c>
      <c r="CE10" s="23">
        <v>1.3029999999999999</v>
      </c>
      <c r="CF10" s="23">
        <v>1.3129999999999999</v>
      </c>
      <c r="CG10" s="23">
        <v>1.3180000000000001</v>
      </c>
      <c r="CH10" s="23">
        <v>1.33</v>
      </c>
      <c r="CI10" s="23">
        <v>1.339</v>
      </c>
      <c r="CJ10" s="23">
        <v>1.349</v>
      </c>
      <c r="CK10" s="23">
        <v>1.3540000000000001</v>
      </c>
      <c r="CL10" s="23">
        <v>1.3660000000000001</v>
      </c>
      <c r="CM10" s="23">
        <v>1.375</v>
      </c>
      <c r="CN10" s="23">
        <v>1.385</v>
      </c>
      <c r="CO10" s="23">
        <v>1.39</v>
      </c>
      <c r="CP10" s="23">
        <v>1.4019999999999999</v>
      </c>
      <c r="CQ10" s="23">
        <v>1.411</v>
      </c>
      <c r="CR10" s="23">
        <v>1.421</v>
      </c>
      <c r="CS10" s="23">
        <v>1.427</v>
      </c>
      <c r="CT10" s="23">
        <v>1.4390000000000001</v>
      </c>
      <c r="CU10" s="23">
        <v>1.4490000000000001</v>
      </c>
      <c r="CV10" s="23">
        <v>1.4590000000000001</v>
      </c>
      <c r="CW10" s="24">
        <v>1.4650000000000001</v>
      </c>
    </row>
    <row r="11" spans="1:101" x14ac:dyDescent="0.25">
      <c r="A11" s="22" t="s">
        <v>156</v>
      </c>
      <c r="B11" s="25" t="s">
        <v>159</v>
      </c>
      <c r="C11" s="25" t="s">
        <v>159</v>
      </c>
      <c r="D11" s="25" t="s">
        <v>159</v>
      </c>
      <c r="E11" s="25" t="s">
        <v>159</v>
      </c>
      <c r="F11" s="25" t="s">
        <v>159</v>
      </c>
      <c r="G11" s="25">
        <v>1.7</v>
      </c>
      <c r="H11" s="25">
        <v>1.8</v>
      </c>
      <c r="I11" s="25">
        <v>1.9</v>
      </c>
      <c r="J11" s="25">
        <v>1.9</v>
      </c>
      <c r="K11" s="25">
        <v>1.7</v>
      </c>
      <c r="L11" s="25">
        <v>1.6</v>
      </c>
      <c r="M11" s="25">
        <v>1.4</v>
      </c>
      <c r="N11" s="25">
        <v>1.3</v>
      </c>
      <c r="O11" s="25">
        <v>1.4</v>
      </c>
      <c r="P11" s="25">
        <v>1.4</v>
      </c>
      <c r="Q11" s="25">
        <v>1.4</v>
      </c>
      <c r="R11" s="25">
        <v>1.3</v>
      </c>
      <c r="S11" s="25">
        <v>1.3</v>
      </c>
      <c r="T11" s="25">
        <v>1.4</v>
      </c>
      <c r="U11" s="25">
        <v>1.6</v>
      </c>
      <c r="V11" s="25">
        <v>1.7</v>
      </c>
      <c r="W11" s="25">
        <v>1.8</v>
      </c>
      <c r="X11" s="25">
        <v>1.8</v>
      </c>
      <c r="Y11" s="25">
        <v>1.8</v>
      </c>
      <c r="Z11" s="25">
        <v>1.9</v>
      </c>
      <c r="AA11" s="25">
        <v>1.9</v>
      </c>
      <c r="AB11" s="25">
        <v>1.9</v>
      </c>
      <c r="AC11" s="25">
        <v>2</v>
      </c>
      <c r="AD11" s="25">
        <v>2.1</v>
      </c>
      <c r="AE11" s="25">
        <v>2.2999999999999998</v>
      </c>
      <c r="AF11" s="25">
        <v>2.4</v>
      </c>
      <c r="AG11" s="25">
        <v>2.5</v>
      </c>
      <c r="AH11" s="25">
        <v>2.5</v>
      </c>
      <c r="AI11" s="25">
        <v>2.5</v>
      </c>
      <c r="AJ11" s="25">
        <v>2.5</v>
      </c>
      <c r="AK11" s="25">
        <v>2.6</v>
      </c>
      <c r="AL11" s="25">
        <v>2.5</v>
      </c>
      <c r="AM11" s="25">
        <v>2.4</v>
      </c>
      <c r="AN11" s="25">
        <v>2.2999999999999998</v>
      </c>
      <c r="AO11" s="25">
        <v>2.1</v>
      </c>
      <c r="AP11" s="25">
        <v>2</v>
      </c>
      <c r="AQ11" s="25">
        <v>2</v>
      </c>
      <c r="AR11" s="25">
        <v>2</v>
      </c>
      <c r="AS11" s="25">
        <v>2.2000000000000002</v>
      </c>
      <c r="AT11" s="25">
        <v>2.5</v>
      </c>
      <c r="AU11" s="25">
        <v>2.9</v>
      </c>
      <c r="AV11" s="25">
        <v>3.6</v>
      </c>
      <c r="AW11" s="25">
        <v>4.4000000000000004</v>
      </c>
      <c r="AX11" s="25">
        <v>5.2</v>
      </c>
      <c r="AY11" s="25">
        <v>5.9</v>
      </c>
      <c r="AZ11" s="25">
        <v>6.5</v>
      </c>
      <c r="BA11" s="25">
        <v>6.7</v>
      </c>
      <c r="BB11" s="25">
        <v>6.7</v>
      </c>
      <c r="BC11" s="25">
        <v>6.2</v>
      </c>
      <c r="BD11" s="25">
        <v>5.6</v>
      </c>
      <c r="BE11" s="25">
        <v>4.9000000000000004</v>
      </c>
      <c r="BF11" s="25">
        <v>4.3</v>
      </c>
      <c r="BG11" s="25">
        <v>4</v>
      </c>
      <c r="BH11" s="25">
        <v>3.6</v>
      </c>
      <c r="BI11" s="25">
        <v>3.3</v>
      </c>
      <c r="BJ11" s="25">
        <v>3.1</v>
      </c>
      <c r="BK11" s="25">
        <v>2.8</v>
      </c>
      <c r="BL11" s="25">
        <v>2.9</v>
      </c>
      <c r="BM11" s="25">
        <v>3</v>
      </c>
      <c r="BN11" s="25">
        <v>3</v>
      </c>
      <c r="BO11" s="25">
        <v>3</v>
      </c>
      <c r="BP11" s="25">
        <v>3</v>
      </c>
      <c r="BQ11" s="25">
        <v>3</v>
      </c>
      <c r="BR11" s="25">
        <v>3</v>
      </c>
      <c r="BS11" s="25">
        <v>3</v>
      </c>
      <c r="BT11" s="25">
        <v>3</v>
      </c>
      <c r="BU11" s="25">
        <v>3</v>
      </c>
      <c r="BV11" s="25">
        <v>3</v>
      </c>
      <c r="BW11" s="25">
        <v>2.9</v>
      </c>
      <c r="BX11" s="25">
        <v>2.9</v>
      </c>
      <c r="BY11" s="25">
        <v>2.8</v>
      </c>
      <c r="BZ11" s="25">
        <v>2.8</v>
      </c>
      <c r="CA11" s="25">
        <v>2.8</v>
      </c>
      <c r="CB11" s="25">
        <v>2.8</v>
      </c>
      <c r="CC11" s="25">
        <v>2.8</v>
      </c>
      <c r="CD11" s="25">
        <v>2.8</v>
      </c>
      <c r="CE11" s="25">
        <v>2.8</v>
      </c>
      <c r="CF11" s="25">
        <v>2.8</v>
      </c>
      <c r="CG11" s="25">
        <v>2.8</v>
      </c>
      <c r="CH11" s="25">
        <v>2.8</v>
      </c>
      <c r="CI11" s="25">
        <v>2.8</v>
      </c>
      <c r="CJ11" s="25">
        <v>2.8</v>
      </c>
      <c r="CK11" s="25">
        <v>2.8</v>
      </c>
      <c r="CL11" s="25">
        <v>2.7</v>
      </c>
      <c r="CM11" s="25">
        <v>2.7</v>
      </c>
      <c r="CN11" s="25">
        <v>2.7</v>
      </c>
      <c r="CO11" s="25">
        <v>2.7</v>
      </c>
      <c r="CP11" s="25">
        <v>2.7</v>
      </c>
      <c r="CQ11" s="25">
        <v>2.7</v>
      </c>
      <c r="CR11" s="25">
        <v>2.7</v>
      </c>
      <c r="CS11" s="25">
        <v>2.6</v>
      </c>
      <c r="CT11" s="25">
        <v>2.6</v>
      </c>
      <c r="CU11" s="25">
        <v>2.6</v>
      </c>
      <c r="CV11" s="25">
        <v>2.7</v>
      </c>
      <c r="CW11" s="26">
        <v>2.7</v>
      </c>
    </row>
    <row r="12" spans="1:101" x14ac:dyDescent="0.25">
      <c r="A12" s="20" t="s">
        <v>160</v>
      </c>
      <c r="CW12" s="21"/>
    </row>
    <row r="13" spans="1:101" x14ac:dyDescent="0.25">
      <c r="A13" s="22" t="s">
        <v>155</v>
      </c>
      <c r="B13" s="23">
        <v>0.78900000000000003</v>
      </c>
      <c r="C13" s="23">
        <v>0.79200000000000004</v>
      </c>
      <c r="D13" s="23">
        <v>0.79600000000000004</v>
      </c>
      <c r="E13" s="23">
        <v>0.79800000000000004</v>
      </c>
      <c r="F13" s="23">
        <v>0.80300000000000005</v>
      </c>
      <c r="G13" s="23">
        <v>0.80800000000000005</v>
      </c>
      <c r="H13" s="23">
        <v>0.81200000000000006</v>
      </c>
      <c r="I13" s="23">
        <v>0.81299999999999994</v>
      </c>
      <c r="J13" s="23">
        <v>0.81899999999999995</v>
      </c>
      <c r="K13" s="23">
        <v>0.82299999999999995</v>
      </c>
      <c r="L13" s="23">
        <v>0.82499999999999996</v>
      </c>
      <c r="M13" s="23">
        <v>0.82699999999999996</v>
      </c>
      <c r="N13" s="23">
        <v>0.83199999999999996</v>
      </c>
      <c r="O13" s="23">
        <v>0.83599999999999997</v>
      </c>
      <c r="P13" s="23">
        <v>0.83899999999999997</v>
      </c>
      <c r="Q13" s="23">
        <v>0.84099999999999997</v>
      </c>
      <c r="R13" s="23">
        <v>0.84499999999999997</v>
      </c>
      <c r="S13" s="23">
        <v>0.85</v>
      </c>
      <c r="T13" s="23">
        <v>0.85299999999999998</v>
      </c>
      <c r="U13" s="23">
        <v>0.85499999999999998</v>
      </c>
      <c r="V13" s="23">
        <v>0.85799999999999998</v>
      </c>
      <c r="W13" s="23">
        <v>0.86199999999999999</v>
      </c>
      <c r="X13" s="23">
        <v>0.86599999999999999</v>
      </c>
      <c r="Y13" s="23">
        <v>0.86699999999999999</v>
      </c>
      <c r="Z13" s="23">
        <v>0.872</v>
      </c>
      <c r="AA13" s="23">
        <v>0.877</v>
      </c>
      <c r="AB13" s="23">
        <v>0.88200000000000001</v>
      </c>
      <c r="AC13" s="23">
        <v>0.88500000000000001</v>
      </c>
      <c r="AD13" s="23">
        <v>0.89100000000000001</v>
      </c>
      <c r="AE13" s="23">
        <v>0.89600000000000002</v>
      </c>
      <c r="AF13" s="23">
        <v>0.9</v>
      </c>
      <c r="AG13" s="23">
        <v>0.90400000000000003</v>
      </c>
      <c r="AH13" s="23">
        <v>0.91200000000000003</v>
      </c>
      <c r="AI13" s="23">
        <v>0.91800000000000004</v>
      </c>
      <c r="AJ13" s="23">
        <v>0.92400000000000004</v>
      </c>
      <c r="AK13" s="23">
        <v>0.93</v>
      </c>
      <c r="AL13" s="23">
        <v>0.93500000000000005</v>
      </c>
      <c r="AM13" s="23">
        <v>0.94099999999999995</v>
      </c>
      <c r="AN13" s="23">
        <v>0.94599999999999995</v>
      </c>
      <c r="AO13" s="23">
        <v>0.95099999999999996</v>
      </c>
      <c r="AP13" s="23">
        <v>0.95799999999999996</v>
      </c>
      <c r="AQ13" s="23">
        <v>0.95699999999999996</v>
      </c>
      <c r="AR13" s="23">
        <v>0.96499999999999997</v>
      </c>
      <c r="AS13" s="23">
        <v>0.97</v>
      </c>
      <c r="AT13" s="23">
        <v>0.98</v>
      </c>
      <c r="AU13" s="23">
        <v>0.99199999999999999</v>
      </c>
      <c r="AV13" s="23">
        <v>1.006</v>
      </c>
      <c r="AW13" s="23">
        <v>1.022</v>
      </c>
      <c r="AX13" s="23">
        <v>1.0389999999999999</v>
      </c>
      <c r="AY13" s="23">
        <v>1.0549999999999999</v>
      </c>
      <c r="AZ13" s="23">
        <v>1.07</v>
      </c>
      <c r="BA13" s="23">
        <v>1.0820000000000001</v>
      </c>
      <c r="BB13" s="23">
        <v>1.0960000000000001</v>
      </c>
      <c r="BC13" s="23">
        <v>1.1060000000000001</v>
      </c>
      <c r="BD13" s="23">
        <v>1.119</v>
      </c>
      <c r="BE13" s="23">
        <v>1.1259999999999999</v>
      </c>
      <c r="BF13" s="23">
        <v>1.141</v>
      </c>
      <c r="BG13" s="23">
        <v>1.151</v>
      </c>
      <c r="BH13" s="23">
        <v>1.161</v>
      </c>
      <c r="BI13" s="23">
        <v>1.17</v>
      </c>
      <c r="BJ13" s="23">
        <v>1.1819999999999999</v>
      </c>
      <c r="BK13" s="23">
        <v>1.1919999999999999</v>
      </c>
      <c r="BL13" s="23">
        <v>1.2030000000000001</v>
      </c>
      <c r="BM13" s="23">
        <v>1.208</v>
      </c>
      <c r="BN13" s="23">
        <v>1.22</v>
      </c>
      <c r="BO13" s="23">
        <v>1.2290000000000001</v>
      </c>
      <c r="BP13" s="23">
        <v>1.24</v>
      </c>
      <c r="BQ13" s="23">
        <v>1.2450000000000001</v>
      </c>
      <c r="BR13" s="23">
        <v>1.2569999999999999</v>
      </c>
      <c r="BS13" s="23">
        <v>1.266</v>
      </c>
      <c r="BT13" s="23">
        <v>1.2769999999999999</v>
      </c>
      <c r="BU13" s="23">
        <v>1.2809999999999999</v>
      </c>
      <c r="BV13" s="23">
        <v>1.292</v>
      </c>
      <c r="BW13" s="23">
        <v>1.302</v>
      </c>
      <c r="BX13" s="23">
        <v>1.3129999999999999</v>
      </c>
      <c r="BY13" s="23">
        <v>1.3169999999999999</v>
      </c>
      <c r="BZ13" s="23">
        <v>1.329</v>
      </c>
      <c r="CA13" s="23">
        <v>1.339</v>
      </c>
      <c r="CB13" s="23">
        <v>1.35</v>
      </c>
      <c r="CC13" s="23">
        <v>1.355</v>
      </c>
      <c r="CD13" s="23">
        <v>1.367</v>
      </c>
      <c r="CE13" s="23">
        <v>1.377</v>
      </c>
      <c r="CF13" s="23">
        <v>1.3879999999999999</v>
      </c>
      <c r="CG13" s="23">
        <v>1.3939999999999999</v>
      </c>
      <c r="CH13" s="23">
        <v>1.405</v>
      </c>
      <c r="CI13" s="23">
        <v>1.4159999999999999</v>
      </c>
      <c r="CJ13" s="23">
        <v>1.4279999999999999</v>
      </c>
      <c r="CK13" s="23">
        <v>1.4330000000000001</v>
      </c>
      <c r="CL13" s="23">
        <v>1.4450000000000001</v>
      </c>
      <c r="CM13" s="23">
        <v>1.456</v>
      </c>
      <c r="CN13" s="23">
        <v>1.4670000000000001</v>
      </c>
      <c r="CO13" s="23">
        <v>1.472</v>
      </c>
      <c r="CP13" s="23">
        <v>1.4850000000000001</v>
      </c>
      <c r="CQ13" s="23">
        <v>1.496</v>
      </c>
      <c r="CR13" s="23">
        <v>1.508</v>
      </c>
      <c r="CS13" s="23">
        <v>1.5129999999999999</v>
      </c>
      <c r="CT13" s="23">
        <v>1.526</v>
      </c>
      <c r="CU13" s="23">
        <v>1.5369999999999999</v>
      </c>
      <c r="CV13" s="23">
        <v>1.5489999999999999</v>
      </c>
      <c r="CW13" s="24">
        <v>1.5549999999999999</v>
      </c>
    </row>
    <row r="14" spans="1:101" x14ac:dyDescent="0.25">
      <c r="A14" s="22" t="s">
        <v>156</v>
      </c>
      <c r="B14" s="25" t="s">
        <v>159</v>
      </c>
      <c r="C14" s="25" t="s">
        <v>159</v>
      </c>
      <c r="D14" s="25" t="s">
        <v>159</v>
      </c>
      <c r="E14" s="25" t="s">
        <v>159</v>
      </c>
      <c r="F14" s="25" t="s">
        <v>159</v>
      </c>
      <c r="G14" s="25" t="s">
        <v>159</v>
      </c>
      <c r="H14" s="25" t="s">
        <v>159</v>
      </c>
      <c r="I14" s="25">
        <v>1.9</v>
      </c>
      <c r="J14" s="25">
        <v>2</v>
      </c>
      <c r="K14" s="25">
        <v>1.9</v>
      </c>
      <c r="L14" s="25">
        <v>1.8</v>
      </c>
      <c r="M14" s="25">
        <v>1.8</v>
      </c>
      <c r="N14" s="25">
        <v>1.7</v>
      </c>
      <c r="O14" s="25">
        <v>1.6</v>
      </c>
      <c r="P14" s="25">
        <v>1.6</v>
      </c>
      <c r="Q14" s="25">
        <v>1.6</v>
      </c>
      <c r="R14" s="25">
        <v>1.6</v>
      </c>
      <c r="S14" s="25">
        <v>1.7</v>
      </c>
      <c r="T14" s="25">
        <v>1.6</v>
      </c>
      <c r="U14" s="25">
        <v>1.6</v>
      </c>
      <c r="V14" s="25">
        <v>1.6</v>
      </c>
      <c r="W14" s="25">
        <v>1.6</v>
      </c>
      <c r="X14" s="25">
        <v>1.5</v>
      </c>
      <c r="Y14" s="25">
        <v>1.5</v>
      </c>
      <c r="Z14" s="25">
        <v>1.5</v>
      </c>
      <c r="AA14" s="25">
        <v>1.6</v>
      </c>
      <c r="AB14" s="25">
        <v>1.7</v>
      </c>
      <c r="AC14" s="25">
        <v>1.8</v>
      </c>
      <c r="AD14" s="25">
        <v>2</v>
      </c>
      <c r="AE14" s="25">
        <v>2.1</v>
      </c>
      <c r="AF14" s="25">
        <v>2.1</v>
      </c>
      <c r="AG14" s="25">
        <v>2.2000000000000002</v>
      </c>
      <c r="AH14" s="25">
        <v>2.2000000000000002</v>
      </c>
      <c r="AI14" s="25">
        <v>2.2999999999999998</v>
      </c>
      <c r="AJ14" s="25">
        <v>2.4</v>
      </c>
      <c r="AK14" s="25">
        <v>2.6</v>
      </c>
      <c r="AL14" s="25">
        <v>2.6</v>
      </c>
      <c r="AM14" s="25">
        <v>2.6</v>
      </c>
      <c r="AN14" s="25">
        <v>2.5</v>
      </c>
      <c r="AO14" s="25">
        <v>2.4</v>
      </c>
      <c r="AP14" s="25">
        <v>2.4</v>
      </c>
      <c r="AQ14" s="25">
        <v>2.2000000000000002</v>
      </c>
      <c r="AR14" s="25">
        <v>2.1</v>
      </c>
      <c r="AS14" s="25">
        <v>2.1</v>
      </c>
      <c r="AT14" s="25">
        <v>2</v>
      </c>
      <c r="AU14" s="25">
        <v>2.5</v>
      </c>
      <c r="AV14" s="25">
        <v>3.1</v>
      </c>
      <c r="AW14" s="25">
        <v>3.9</v>
      </c>
      <c r="AX14" s="25">
        <v>4.8</v>
      </c>
      <c r="AY14" s="25">
        <v>5.5</v>
      </c>
      <c r="AZ14" s="25">
        <v>6</v>
      </c>
      <c r="BA14" s="25">
        <v>6.2</v>
      </c>
      <c r="BB14" s="25">
        <v>6</v>
      </c>
      <c r="BC14" s="25">
        <v>5.6</v>
      </c>
      <c r="BD14" s="25">
        <v>5.2</v>
      </c>
      <c r="BE14" s="25">
        <v>4.7</v>
      </c>
      <c r="BF14" s="25">
        <v>4.4000000000000004</v>
      </c>
      <c r="BG14" s="25">
        <v>4.2</v>
      </c>
      <c r="BH14" s="25">
        <v>4</v>
      </c>
      <c r="BI14" s="25">
        <v>4</v>
      </c>
      <c r="BJ14" s="25">
        <v>3.8</v>
      </c>
      <c r="BK14" s="25">
        <v>3.7</v>
      </c>
      <c r="BL14" s="25">
        <v>3.6</v>
      </c>
      <c r="BM14" s="25">
        <v>3.5</v>
      </c>
      <c r="BN14" s="25">
        <v>3.4</v>
      </c>
      <c r="BO14" s="25">
        <v>3.3</v>
      </c>
      <c r="BP14" s="25">
        <v>3.2</v>
      </c>
      <c r="BQ14" s="25">
        <v>3.1</v>
      </c>
      <c r="BR14" s="25">
        <v>3.1</v>
      </c>
      <c r="BS14" s="25">
        <v>3</v>
      </c>
      <c r="BT14" s="25">
        <v>3</v>
      </c>
      <c r="BU14" s="25">
        <v>3</v>
      </c>
      <c r="BV14" s="25">
        <v>2.9</v>
      </c>
      <c r="BW14" s="25">
        <v>2.9</v>
      </c>
      <c r="BX14" s="25">
        <v>2.9</v>
      </c>
      <c r="BY14" s="25">
        <v>2.8</v>
      </c>
      <c r="BZ14" s="25">
        <v>2.8</v>
      </c>
      <c r="CA14" s="25">
        <v>2.8</v>
      </c>
      <c r="CB14" s="25">
        <v>2.8</v>
      </c>
      <c r="CC14" s="25">
        <v>2.8</v>
      </c>
      <c r="CD14" s="25">
        <v>2.9</v>
      </c>
      <c r="CE14" s="25">
        <v>2.9</v>
      </c>
      <c r="CF14" s="25">
        <v>2.8</v>
      </c>
      <c r="CG14" s="25">
        <v>2.8</v>
      </c>
      <c r="CH14" s="25">
        <v>2.8</v>
      </c>
      <c r="CI14" s="25">
        <v>2.8</v>
      </c>
      <c r="CJ14" s="25">
        <v>2.8</v>
      </c>
      <c r="CK14" s="25">
        <v>2.8</v>
      </c>
      <c r="CL14" s="25">
        <v>2.8</v>
      </c>
      <c r="CM14" s="25">
        <v>2.8</v>
      </c>
      <c r="CN14" s="25">
        <v>2.8</v>
      </c>
      <c r="CO14" s="25">
        <v>2.8</v>
      </c>
      <c r="CP14" s="25">
        <v>2.8</v>
      </c>
      <c r="CQ14" s="25">
        <v>2.8</v>
      </c>
      <c r="CR14" s="25">
        <v>2.8</v>
      </c>
      <c r="CS14" s="25">
        <v>2.8</v>
      </c>
      <c r="CT14" s="25">
        <v>2.8</v>
      </c>
      <c r="CU14" s="25">
        <v>2.8</v>
      </c>
      <c r="CV14" s="25">
        <v>2.8</v>
      </c>
      <c r="CW14" s="26">
        <v>2.8</v>
      </c>
    </row>
    <row r="15" spans="1:101" x14ac:dyDescent="0.25">
      <c r="A15" s="27" t="s">
        <v>161</v>
      </c>
      <c r="CW15" s="21"/>
    </row>
    <row r="16" spans="1:101" x14ac:dyDescent="0.25">
      <c r="A16" s="22" t="s">
        <v>155</v>
      </c>
      <c r="B16" s="23">
        <v>0.79700000000000004</v>
      </c>
      <c r="C16" s="23">
        <v>0.80100000000000005</v>
      </c>
      <c r="D16" s="23">
        <v>0.80500000000000005</v>
      </c>
      <c r="E16" s="23">
        <v>0.80800000000000005</v>
      </c>
      <c r="F16" s="23">
        <v>0.81399999999999995</v>
      </c>
      <c r="G16" s="23">
        <v>0.81899999999999995</v>
      </c>
      <c r="H16" s="23">
        <v>0.82299999999999995</v>
      </c>
      <c r="I16" s="23">
        <v>0.82399999999999995</v>
      </c>
      <c r="J16" s="23">
        <v>0.83</v>
      </c>
      <c r="K16" s="23">
        <v>0.83299999999999996</v>
      </c>
      <c r="L16" s="23">
        <v>0.83599999999999997</v>
      </c>
      <c r="M16" s="23">
        <v>0.83899999999999997</v>
      </c>
      <c r="N16" s="23">
        <v>0.84399999999999997</v>
      </c>
      <c r="O16" s="23">
        <v>0.84799999999999998</v>
      </c>
      <c r="P16" s="23">
        <v>0.85199999999999998</v>
      </c>
      <c r="Q16" s="23">
        <v>0.85299999999999998</v>
      </c>
      <c r="R16" s="23">
        <v>0.85799999999999998</v>
      </c>
      <c r="S16" s="23">
        <v>0.86299999999999999</v>
      </c>
      <c r="T16" s="23">
        <v>0.86599999999999999</v>
      </c>
      <c r="U16" s="23">
        <v>0.86799999999999999</v>
      </c>
      <c r="V16" s="23">
        <v>0.871</v>
      </c>
      <c r="W16" s="23">
        <v>0.876</v>
      </c>
      <c r="X16" s="23">
        <v>0.88</v>
      </c>
      <c r="Y16" s="23">
        <v>0.88200000000000001</v>
      </c>
      <c r="Z16" s="23">
        <v>0.88700000000000001</v>
      </c>
      <c r="AA16" s="23">
        <v>0.89300000000000002</v>
      </c>
      <c r="AB16" s="23">
        <v>0.89700000000000002</v>
      </c>
      <c r="AC16" s="23">
        <v>0.90200000000000002</v>
      </c>
      <c r="AD16" s="23">
        <v>0.90900000000000003</v>
      </c>
      <c r="AE16" s="23">
        <v>0.91300000000000003</v>
      </c>
      <c r="AF16" s="23">
        <v>0.91800000000000004</v>
      </c>
      <c r="AG16" s="23">
        <v>0.92200000000000004</v>
      </c>
      <c r="AH16" s="23">
        <v>0.92900000000000005</v>
      </c>
      <c r="AI16" s="23">
        <v>0.93500000000000005</v>
      </c>
      <c r="AJ16" s="23">
        <v>0.93899999999999995</v>
      </c>
      <c r="AK16" s="23">
        <v>0.94499999999999995</v>
      </c>
      <c r="AL16" s="23">
        <v>0.95099999999999996</v>
      </c>
      <c r="AM16" s="23">
        <v>0.95599999999999996</v>
      </c>
      <c r="AN16" s="23">
        <v>0.96099999999999997</v>
      </c>
      <c r="AO16" s="23">
        <v>0.96599999999999997</v>
      </c>
      <c r="AP16" s="23">
        <v>0.97199999999999998</v>
      </c>
      <c r="AQ16" s="23">
        <v>0.97499999999999998</v>
      </c>
      <c r="AR16" s="23">
        <v>0.98</v>
      </c>
      <c r="AS16" s="23">
        <v>0.98399999999999999</v>
      </c>
      <c r="AT16" s="23">
        <v>0.995</v>
      </c>
      <c r="AU16" s="23">
        <v>1.004</v>
      </c>
      <c r="AV16" s="23">
        <v>1.016</v>
      </c>
      <c r="AW16" s="23">
        <v>1.03</v>
      </c>
      <c r="AX16" s="23">
        <v>1.046</v>
      </c>
      <c r="AY16" s="23">
        <v>1.0609999999999999</v>
      </c>
      <c r="AZ16" s="23">
        <v>1.075</v>
      </c>
      <c r="BA16" s="23">
        <v>1.0860000000000001</v>
      </c>
      <c r="BB16" s="23">
        <v>1.1000000000000001</v>
      </c>
      <c r="BC16" s="23">
        <v>1.109</v>
      </c>
      <c r="BD16" s="23">
        <v>1.121</v>
      </c>
      <c r="BE16" s="23">
        <v>1.129</v>
      </c>
      <c r="BF16" s="23">
        <v>1.143</v>
      </c>
      <c r="BG16" s="23">
        <v>1.1519999999999999</v>
      </c>
      <c r="BH16" s="23">
        <v>1.1619999999999999</v>
      </c>
      <c r="BI16" s="23">
        <v>1.17</v>
      </c>
      <c r="BJ16" s="23">
        <v>1.1830000000000001</v>
      </c>
      <c r="BK16" s="23">
        <v>1.1930000000000001</v>
      </c>
      <c r="BL16" s="23">
        <v>1.204</v>
      </c>
      <c r="BM16" s="23">
        <v>1.212</v>
      </c>
      <c r="BN16" s="23">
        <v>1.224</v>
      </c>
      <c r="BO16" s="23">
        <v>1.232</v>
      </c>
      <c r="BP16" s="23">
        <v>1.242</v>
      </c>
      <c r="BQ16" s="23">
        <v>1.2490000000000001</v>
      </c>
      <c r="BR16" s="23">
        <v>1.262</v>
      </c>
      <c r="BS16" s="23">
        <v>1.27</v>
      </c>
      <c r="BT16" s="23">
        <v>1.2789999999999999</v>
      </c>
      <c r="BU16" s="23">
        <v>1.2869999999999999</v>
      </c>
      <c r="BV16" s="23">
        <v>1.2989999999999999</v>
      </c>
      <c r="BW16" s="23">
        <v>1.3069999999999999</v>
      </c>
      <c r="BX16" s="23">
        <v>1.3169999999999999</v>
      </c>
      <c r="BY16" s="23">
        <v>1.325</v>
      </c>
      <c r="BZ16" s="23">
        <v>1.337</v>
      </c>
      <c r="CA16" s="23">
        <v>1.3460000000000001</v>
      </c>
      <c r="CB16" s="23">
        <v>1.3560000000000001</v>
      </c>
      <c r="CC16" s="23">
        <v>1.3640000000000001</v>
      </c>
      <c r="CD16" s="23">
        <v>1.3759999999999999</v>
      </c>
      <c r="CE16" s="23">
        <v>1.385</v>
      </c>
      <c r="CF16" s="23">
        <v>1.395</v>
      </c>
      <c r="CG16" s="23">
        <v>1.403</v>
      </c>
      <c r="CH16" s="23">
        <v>1.4159999999999999</v>
      </c>
      <c r="CI16" s="23">
        <v>1.425</v>
      </c>
      <c r="CJ16" s="23">
        <v>1.4350000000000001</v>
      </c>
      <c r="CK16" s="23">
        <v>1.4430000000000001</v>
      </c>
      <c r="CL16" s="23">
        <v>1.456</v>
      </c>
      <c r="CM16" s="23">
        <v>1.4650000000000001</v>
      </c>
      <c r="CN16" s="23">
        <v>1.476</v>
      </c>
      <c r="CO16" s="23">
        <v>1.484</v>
      </c>
      <c r="CP16" s="23">
        <v>1.4970000000000001</v>
      </c>
      <c r="CQ16" s="23">
        <v>1.506</v>
      </c>
      <c r="CR16" s="23">
        <v>1.5169999999999999</v>
      </c>
      <c r="CS16" s="23">
        <v>1.526</v>
      </c>
      <c r="CT16" s="23">
        <v>1.5389999999999999</v>
      </c>
      <c r="CU16" s="23">
        <v>1.5489999999999999</v>
      </c>
      <c r="CV16" s="23">
        <v>1.56</v>
      </c>
      <c r="CW16" s="24">
        <v>1.5680000000000001</v>
      </c>
    </row>
    <row r="17" spans="1:101" x14ac:dyDescent="0.25">
      <c r="A17" s="22" t="s">
        <v>156</v>
      </c>
      <c r="B17" s="25">
        <v>1.8</v>
      </c>
      <c r="C17" s="25">
        <v>1.9</v>
      </c>
      <c r="D17" s="25">
        <v>2</v>
      </c>
      <c r="E17" s="25">
        <v>2</v>
      </c>
      <c r="F17" s="25">
        <v>2.1</v>
      </c>
      <c r="G17" s="25">
        <v>2.1</v>
      </c>
      <c r="H17" s="25">
        <v>2.2000000000000002</v>
      </c>
      <c r="I17" s="25">
        <v>2.1</v>
      </c>
      <c r="J17" s="25">
        <v>2.1</v>
      </c>
      <c r="K17" s="25">
        <v>1.9</v>
      </c>
      <c r="L17" s="25">
        <v>1.8</v>
      </c>
      <c r="M17" s="25">
        <v>1.8</v>
      </c>
      <c r="N17" s="25">
        <v>1.7</v>
      </c>
      <c r="O17" s="25">
        <v>1.7</v>
      </c>
      <c r="P17" s="25">
        <v>1.8</v>
      </c>
      <c r="Q17" s="25">
        <v>1.8</v>
      </c>
      <c r="R17" s="25">
        <v>1.8</v>
      </c>
      <c r="S17" s="25">
        <v>1.7</v>
      </c>
      <c r="T17" s="25">
        <v>1.7</v>
      </c>
      <c r="U17" s="25">
        <v>1.7</v>
      </c>
      <c r="V17" s="25">
        <v>1.7</v>
      </c>
      <c r="W17" s="25">
        <v>1.6</v>
      </c>
      <c r="X17" s="25">
        <v>1.6</v>
      </c>
      <c r="Y17" s="25">
        <v>1.6</v>
      </c>
      <c r="Z17" s="25">
        <v>1.6</v>
      </c>
      <c r="AA17" s="25">
        <v>1.7</v>
      </c>
      <c r="AB17" s="25">
        <v>1.8</v>
      </c>
      <c r="AC17" s="25">
        <v>2</v>
      </c>
      <c r="AD17" s="25">
        <v>2.2000000000000002</v>
      </c>
      <c r="AE17" s="25">
        <v>2.2999999999999998</v>
      </c>
      <c r="AF17" s="25">
        <v>2.2999999999999998</v>
      </c>
      <c r="AG17" s="25">
        <v>2.2999999999999998</v>
      </c>
      <c r="AH17" s="25">
        <v>2.2999999999999998</v>
      </c>
      <c r="AI17" s="25">
        <v>2.2999999999999998</v>
      </c>
      <c r="AJ17" s="25">
        <v>2.2999999999999998</v>
      </c>
      <c r="AK17" s="25">
        <v>2.4</v>
      </c>
      <c r="AL17" s="25">
        <v>2.4</v>
      </c>
      <c r="AM17" s="25">
        <v>2.4</v>
      </c>
      <c r="AN17" s="25">
        <v>2.4</v>
      </c>
      <c r="AO17" s="25">
        <v>2.2999999999999998</v>
      </c>
      <c r="AP17" s="25">
        <v>2.2000000000000002</v>
      </c>
      <c r="AQ17" s="25">
        <v>2.2000000000000002</v>
      </c>
      <c r="AR17" s="25">
        <v>2.1</v>
      </c>
      <c r="AS17" s="25">
        <v>2</v>
      </c>
      <c r="AT17" s="25">
        <v>2.1</v>
      </c>
      <c r="AU17" s="25">
        <v>2.2999999999999998</v>
      </c>
      <c r="AV17" s="25">
        <v>2.8</v>
      </c>
      <c r="AW17" s="25">
        <v>3.4</v>
      </c>
      <c r="AX17" s="25">
        <v>4.0999999999999996</v>
      </c>
      <c r="AY17" s="25">
        <v>4.8</v>
      </c>
      <c r="AZ17" s="25">
        <v>5.3</v>
      </c>
      <c r="BA17" s="25">
        <v>5.5</v>
      </c>
      <c r="BB17" s="25">
        <v>5.5</v>
      </c>
      <c r="BC17" s="25">
        <v>5.2</v>
      </c>
      <c r="BD17" s="25">
        <v>4.8</v>
      </c>
      <c r="BE17" s="25">
        <v>4.5</v>
      </c>
      <c r="BF17" s="25">
        <v>4.2</v>
      </c>
      <c r="BG17" s="25">
        <v>4</v>
      </c>
      <c r="BH17" s="25">
        <v>3.8</v>
      </c>
      <c r="BI17" s="25">
        <v>3.8</v>
      </c>
      <c r="BJ17" s="25">
        <v>3.7</v>
      </c>
      <c r="BK17" s="25">
        <v>3.6</v>
      </c>
      <c r="BL17" s="25">
        <v>3.6</v>
      </c>
      <c r="BM17" s="25">
        <v>3.5</v>
      </c>
      <c r="BN17" s="25">
        <v>3.5</v>
      </c>
      <c r="BO17" s="25">
        <v>3.5</v>
      </c>
      <c r="BP17" s="25">
        <v>3.4</v>
      </c>
      <c r="BQ17" s="25">
        <v>3.3</v>
      </c>
      <c r="BR17" s="25">
        <v>3.2</v>
      </c>
      <c r="BS17" s="25">
        <v>3.1</v>
      </c>
      <c r="BT17" s="25">
        <v>3.1</v>
      </c>
      <c r="BU17" s="25">
        <v>3</v>
      </c>
      <c r="BV17" s="25">
        <v>3</v>
      </c>
      <c r="BW17" s="25">
        <v>3</v>
      </c>
      <c r="BX17" s="25">
        <v>3</v>
      </c>
      <c r="BY17" s="25">
        <v>3</v>
      </c>
      <c r="BZ17" s="25">
        <v>3</v>
      </c>
      <c r="CA17" s="25">
        <v>3</v>
      </c>
      <c r="CB17" s="25">
        <v>3</v>
      </c>
      <c r="CC17" s="25">
        <v>2.9</v>
      </c>
      <c r="CD17" s="25">
        <v>2.9</v>
      </c>
      <c r="CE17" s="25">
        <v>2.9</v>
      </c>
      <c r="CF17" s="25">
        <v>2.9</v>
      </c>
      <c r="CG17" s="25">
        <v>2.9</v>
      </c>
      <c r="CH17" s="25">
        <v>2.9</v>
      </c>
      <c r="CI17" s="25">
        <v>2.9</v>
      </c>
      <c r="CJ17" s="25">
        <v>2.9</v>
      </c>
      <c r="CK17" s="25">
        <v>2.9</v>
      </c>
      <c r="CL17" s="25">
        <v>2.9</v>
      </c>
      <c r="CM17" s="25">
        <v>2.9</v>
      </c>
      <c r="CN17" s="25">
        <v>2.8</v>
      </c>
      <c r="CO17" s="25">
        <v>2.8</v>
      </c>
      <c r="CP17" s="25">
        <v>2.8</v>
      </c>
      <c r="CQ17" s="25">
        <v>2.8</v>
      </c>
      <c r="CR17" s="25">
        <v>2.8</v>
      </c>
      <c r="CS17" s="25">
        <v>2.8</v>
      </c>
      <c r="CT17" s="25">
        <v>2.8</v>
      </c>
      <c r="CU17" s="25">
        <v>2.8</v>
      </c>
      <c r="CV17" s="25">
        <v>2.8</v>
      </c>
      <c r="CW17" s="26">
        <v>2.8</v>
      </c>
    </row>
    <row r="18" spans="1:101" x14ac:dyDescent="0.25">
      <c r="A18" s="27" t="s">
        <v>162</v>
      </c>
      <c r="CW18" s="21"/>
    </row>
    <row r="19" spans="1:101" x14ac:dyDescent="0.25">
      <c r="A19" s="22" t="s">
        <v>155</v>
      </c>
      <c r="B19" s="23">
        <v>0.79500000000000004</v>
      </c>
      <c r="C19" s="23">
        <v>0.79900000000000004</v>
      </c>
      <c r="D19" s="23">
        <v>0.80200000000000005</v>
      </c>
      <c r="E19" s="23">
        <v>0.80500000000000005</v>
      </c>
      <c r="F19" s="23">
        <v>0.81200000000000006</v>
      </c>
      <c r="G19" s="23">
        <v>0.81599999999999995</v>
      </c>
      <c r="H19" s="23">
        <v>0.81899999999999995</v>
      </c>
      <c r="I19" s="23">
        <v>0.82099999999999995</v>
      </c>
      <c r="J19" s="23">
        <v>0.82699999999999996</v>
      </c>
      <c r="K19" s="23">
        <v>0.83099999999999996</v>
      </c>
      <c r="L19" s="23">
        <v>0.83399999999999996</v>
      </c>
      <c r="M19" s="23">
        <v>0.83599999999999997</v>
      </c>
      <c r="N19" s="23">
        <v>0.84099999999999997</v>
      </c>
      <c r="O19" s="23">
        <v>0.84499999999999997</v>
      </c>
      <c r="P19" s="23">
        <v>0.84899999999999998</v>
      </c>
      <c r="Q19" s="23">
        <v>0.85</v>
      </c>
      <c r="R19" s="23">
        <v>0.85499999999999998</v>
      </c>
      <c r="S19" s="23">
        <v>0.86</v>
      </c>
      <c r="T19" s="23">
        <v>0.86399999999999999</v>
      </c>
      <c r="U19" s="23">
        <v>0.86599999999999999</v>
      </c>
      <c r="V19" s="23">
        <v>0.87</v>
      </c>
      <c r="W19" s="23">
        <v>0.874</v>
      </c>
      <c r="X19" s="23">
        <v>0.878</v>
      </c>
      <c r="Y19" s="23">
        <v>0.88</v>
      </c>
      <c r="Z19" s="23">
        <v>0.88500000000000001</v>
      </c>
      <c r="AA19" s="23">
        <v>0.89</v>
      </c>
      <c r="AB19" s="23">
        <v>0.89500000000000002</v>
      </c>
      <c r="AC19" s="23">
        <v>0.89900000000000002</v>
      </c>
      <c r="AD19" s="23">
        <v>0.90600000000000003</v>
      </c>
      <c r="AE19" s="23">
        <v>0.91100000000000003</v>
      </c>
      <c r="AF19" s="23">
        <v>0.91500000000000004</v>
      </c>
      <c r="AG19" s="23">
        <v>0.91900000000000004</v>
      </c>
      <c r="AH19" s="23">
        <v>0.92800000000000005</v>
      </c>
      <c r="AI19" s="23">
        <v>0.93300000000000005</v>
      </c>
      <c r="AJ19" s="23">
        <v>0.93899999999999995</v>
      </c>
      <c r="AK19" s="23">
        <v>0.94399999999999995</v>
      </c>
      <c r="AL19" s="23">
        <v>0.95</v>
      </c>
      <c r="AM19" s="23">
        <v>0.95599999999999996</v>
      </c>
      <c r="AN19" s="23">
        <v>0.96099999999999997</v>
      </c>
      <c r="AO19" s="23">
        <v>0.96499999999999997</v>
      </c>
      <c r="AP19" s="23">
        <v>0.97199999999999998</v>
      </c>
      <c r="AQ19" s="23">
        <v>0.97299999999999998</v>
      </c>
      <c r="AR19" s="23">
        <v>0.98</v>
      </c>
      <c r="AS19" s="23">
        <v>0.98499999999999999</v>
      </c>
      <c r="AT19" s="23">
        <v>0.995</v>
      </c>
      <c r="AU19" s="23">
        <v>1.004</v>
      </c>
      <c r="AV19" s="23">
        <v>1.0169999999999999</v>
      </c>
      <c r="AW19" s="23">
        <v>1.0289999999999999</v>
      </c>
      <c r="AX19" s="23">
        <v>1.046</v>
      </c>
      <c r="AY19" s="23">
        <v>1.0620000000000001</v>
      </c>
      <c r="AZ19" s="23">
        <v>1.075</v>
      </c>
      <c r="BA19" s="23">
        <v>1.085</v>
      </c>
      <c r="BB19" s="23">
        <v>1.099</v>
      </c>
      <c r="BC19" s="23">
        <v>1.1080000000000001</v>
      </c>
      <c r="BD19" s="23">
        <v>1.1200000000000001</v>
      </c>
      <c r="BE19" s="23">
        <v>1.127</v>
      </c>
      <c r="BF19" s="23">
        <v>1.141</v>
      </c>
      <c r="BG19" s="23">
        <v>1.151</v>
      </c>
      <c r="BH19" s="23">
        <v>1.1599999999999999</v>
      </c>
      <c r="BI19" s="23">
        <v>1.1679999999999999</v>
      </c>
      <c r="BJ19" s="23">
        <v>1.18</v>
      </c>
      <c r="BK19" s="23">
        <v>1.19</v>
      </c>
      <c r="BL19" s="23">
        <v>1.1990000000000001</v>
      </c>
      <c r="BM19" s="23">
        <v>1.206</v>
      </c>
      <c r="BN19" s="23">
        <v>1.2190000000000001</v>
      </c>
      <c r="BO19" s="23">
        <v>1.2270000000000001</v>
      </c>
      <c r="BP19" s="23">
        <v>1.236</v>
      </c>
      <c r="BQ19" s="23">
        <v>1.2430000000000001</v>
      </c>
      <c r="BR19" s="23">
        <v>1.256</v>
      </c>
      <c r="BS19" s="23">
        <v>1.2649999999999999</v>
      </c>
      <c r="BT19" s="23">
        <v>1.2729999999999999</v>
      </c>
      <c r="BU19" s="23">
        <v>1.28</v>
      </c>
      <c r="BV19" s="23">
        <v>1.2929999999999999</v>
      </c>
      <c r="BW19" s="23">
        <v>1.302</v>
      </c>
      <c r="BX19" s="23">
        <v>1.3109999999999999</v>
      </c>
      <c r="BY19" s="23">
        <v>1.3180000000000001</v>
      </c>
      <c r="BZ19" s="23">
        <v>1.331</v>
      </c>
      <c r="CA19" s="23">
        <v>1.34</v>
      </c>
      <c r="CB19" s="23">
        <v>1.349</v>
      </c>
      <c r="CC19" s="23">
        <v>1.357</v>
      </c>
      <c r="CD19" s="23">
        <v>1.369</v>
      </c>
      <c r="CE19" s="23">
        <v>1.379</v>
      </c>
      <c r="CF19" s="23">
        <v>1.389</v>
      </c>
      <c r="CG19" s="23">
        <v>1.3959999999999999</v>
      </c>
      <c r="CH19" s="23">
        <v>1.409</v>
      </c>
      <c r="CI19" s="23">
        <v>1.4179999999999999</v>
      </c>
      <c r="CJ19" s="23">
        <v>1.4279999999999999</v>
      </c>
      <c r="CK19" s="23">
        <v>1.4359999999999999</v>
      </c>
      <c r="CL19" s="23">
        <v>1.4490000000000001</v>
      </c>
      <c r="CM19" s="23">
        <v>1.4590000000000001</v>
      </c>
      <c r="CN19" s="23">
        <v>1.4690000000000001</v>
      </c>
      <c r="CO19" s="23">
        <v>1.476</v>
      </c>
      <c r="CP19" s="23">
        <v>1.49</v>
      </c>
      <c r="CQ19" s="23">
        <v>1.4990000000000001</v>
      </c>
      <c r="CR19" s="23">
        <v>1.51</v>
      </c>
      <c r="CS19" s="23">
        <v>1.518</v>
      </c>
      <c r="CT19" s="23">
        <v>1.532</v>
      </c>
      <c r="CU19" s="23">
        <v>1.542</v>
      </c>
      <c r="CV19" s="23">
        <v>1.5529999999999999</v>
      </c>
      <c r="CW19" s="24">
        <v>1.5609999999999999</v>
      </c>
    </row>
    <row r="20" spans="1:101" x14ac:dyDescent="0.25">
      <c r="A20" s="22" t="s">
        <v>156</v>
      </c>
      <c r="B20" s="25">
        <v>1.6</v>
      </c>
      <c r="C20" s="25">
        <v>1.7</v>
      </c>
      <c r="D20" s="25">
        <v>1.8</v>
      </c>
      <c r="E20" s="25">
        <v>1.9</v>
      </c>
      <c r="F20" s="25">
        <v>1.9</v>
      </c>
      <c r="G20" s="25">
        <v>2</v>
      </c>
      <c r="H20" s="25">
        <v>2</v>
      </c>
      <c r="I20" s="25">
        <v>2</v>
      </c>
      <c r="J20" s="25">
        <v>2</v>
      </c>
      <c r="K20" s="25">
        <v>1.9</v>
      </c>
      <c r="L20" s="25">
        <v>1.8</v>
      </c>
      <c r="M20" s="25">
        <v>1.8</v>
      </c>
      <c r="N20" s="25">
        <v>1.8</v>
      </c>
      <c r="O20" s="25">
        <v>1.8</v>
      </c>
      <c r="P20" s="25">
        <v>1.8</v>
      </c>
      <c r="Q20" s="25">
        <v>1.8</v>
      </c>
      <c r="R20" s="25">
        <v>1.7</v>
      </c>
      <c r="S20" s="25">
        <v>1.7</v>
      </c>
      <c r="T20" s="25">
        <v>1.7</v>
      </c>
      <c r="U20" s="25">
        <v>1.7</v>
      </c>
      <c r="V20" s="25">
        <v>1.8</v>
      </c>
      <c r="W20" s="25">
        <v>1.7</v>
      </c>
      <c r="X20" s="25">
        <v>1.7</v>
      </c>
      <c r="Y20" s="25">
        <v>1.6</v>
      </c>
      <c r="Z20" s="25">
        <v>1.6</v>
      </c>
      <c r="AA20" s="25">
        <v>1.7</v>
      </c>
      <c r="AB20" s="25">
        <v>1.8</v>
      </c>
      <c r="AC20" s="25">
        <v>1.9</v>
      </c>
      <c r="AD20" s="25">
        <v>2.1</v>
      </c>
      <c r="AE20" s="25">
        <v>2.2000000000000002</v>
      </c>
      <c r="AF20" s="25">
        <v>2.2999999999999998</v>
      </c>
      <c r="AG20" s="25">
        <v>2.2999999999999998</v>
      </c>
      <c r="AH20" s="25">
        <v>2.2999999999999998</v>
      </c>
      <c r="AI20" s="25">
        <v>2.4</v>
      </c>
      <c r="AJ20" s="25">
        <v>2.4</v>
      </c>
      <c r="AK20" s="25">
        <v>2.6</v>
      </c>
      <c r="AL20" s="25">
        <v>2.5</v>
      </c>
      <c r="AM20" s="25">
        <v>2.5</v>
      </c>
      <c r="AN20" s="25">
        <v>2.4</v>
      </c>
      <c r="AO20" s="25">
        <v>2.2999999999999998</v>
      </c>
      <c r="AP20" s="25">
        <v>2.2999999999999998</v>
      </c>
      <c r="AQ20" s="25">
        <v>2.2000000000000002</v>
      </c>
      <c r="AR20" s="25">
        <v>2.1</v>
      </c>
      <c r="AS20" s="25">
        <v>2.1</v>
      </c>
      <c r="AT20" s="25">
        <v>2.1</v>
      </c>
      <c r="AU20" s="25">
        <v>2.4</v>
      </c>
      <c r="AV20" s="25">
        <v>2.8</v>
      </c>
      <c r="AW20" s="25">
        <v>3.5</v>
      </c>
      <c r="AX20" s="25">
        <v>4.0999999999999996</v>
      </c>
      <c r="AY20" s="25">
        <v>4.8</v>
      </c>
      <c r="AZ20" s="25">
        <v>5.3</v>
      </c>
      <c r="BA20" s="25">
        <v>5.5</v>
      </c>
      <c r="BB20" s="25">
        <v>5.5</v>
      </c>
      <c r="BC20" s="25">
        <v>5.0999999999999996</v>
      </c>
      <c r="BD20" s="25">
        <v>4.8</v>
      </c>
      <c r="BE20" s="25">
        <v>4.4000000000000004</v>
      </c>
      <c r="BF20" s="25">
        <v>4.0999999999999996</v>
      </c>
      <c r="BG20" s="25">
        <v>3.9</v>
      </c>
      <c r="BH20" s="25">
        <v>3.8</v>
      </c>
      <c r="BI20" s="25">
        <v>3.7</v>
      </c>
      <c r="BJ20" s="25">
        <v>3.6</v>
      </c>
      <c r="BK20" s="25">
        <v>3.5</v>
      </c>
      <c r="BL20" s="25">
        <v>3.5</v>
      </c>
      <c r="BM20" s="25">
        <v>3.4</v>
      </c>
      <c r="BN20" s="25">
        <v>3.3</v>
      </c>
      <c r="BO20" s="25">
        <v>3.3</v>
      </c>
      <c r="BP20" s="25">
        <v>3.2</v>
      </c>
      <c r="BQ20" s="25">
        <v>3.1</v>
      </c>
      <c r="BR20" s="25">
        <v>3.1</v>
      </c>
      <c r="BS20" s="25">
        <v>3.1</v>
      </c>
      <c r="BT20" s="25">
        <v>3.1</v>
      </c>
      <c r="BU20" s="25">
        <v>3</v>
      </c>
      <c r="BV20" s="25">
        <v>3</v>
      </c>
      <c r="BW20" s="25">
        <v>3</v>
      </c>
      <c r="BX20" s="25">
        <v>2.9</v>
      </c>
      <c r="BY20" s="25">
        <v>2.9</v>
      </c>
      <c r="BZ20" s="25">
        <v>2.9</v>
      </c>
      <c r="CA20" s="25">
        <v>2.9</v>
      </c>
      <c r="CB20" s="25">
        <v>2.9</v>
      </c>
      <c r="CC20" s="25">
        <v>2.9</v>
      </c>
      <c r="CD20" s="25">
        <v>2.9</v>
      </c>
      <c r="CE20" s="25">
        <v>2.9</v>
      </c>
      <c r="CF20" s="25">
        <v>2.9</v>
      </c>
      <c r="CG20" s="25">
        <v>2.9</v>
      </c>
      <c r="CH20" s="25">
        <v>2.9</v>
      </c>
      <c r="CI20" s="25">
        <v>2.9</v>
      </c>
      <c r="CJ20" s="25">
        <v>2.9</v>
      </c>
      <c r="CK20" s="25">
        <v>2.9</v>
      </c>
      <c r="CL20" s="25">
        <v>2.9</v>
      </c>
      <c r="CM20" s="25">
        <v>2.9</v>
      </c>
      <c r="CN20" s="25">
        <v>2.8</v>
      </c>
      <c r="CO20" s="25">
        <v>2.8</v>
      </c>
      <c r="CP20" s="25">
        <v>2.8</v>
      </c>
      <c r="CQ20" s="25">
        <v>2.8</v>
      </c>
      <c r="CR20" s="25">
        <v>2.8</v>
      </c>
      <c r="CS20" s="25">
        <v>2.8</v>
      </c>
      <c r="CT20" s="25">
        <v>2.8</v>
      </c>
      <c r="CU20" s="25">
        <v>2.8</v>
      </c>
      <c r="CV20" s="25">
        <v>2.8</v>
      </c>
      <c r="CW20" s="26">
        <v>2.8</v>
      </c>
    </row>
    <row r="21" spans="1:101" x14ac:dyDescent="0.25">
      <c r="A21" s="20" t="s">
        <v>163</v>
      </c>
      <c r="CW21" s="21"/>
    </row>
    <row r="22" spans="1:101" x14ac:dyDescent="0.25">
      <c r="A22" s="22" t="s">
        <v>155</v>
      </c>
      <c r="B22" s="23">
        <v>0.75700000000000001</v>
      </c>
      <c r="C22" s="23">
        <v>0.76100000000000001</v>
      </c>
      <c r="D22" s="23">
        <v>0.76400000000000001</v>
      </c>
      <c r="E22" s="23">
        <v>0.76700000000000002</v>
      </c>
      <c r="F22" s="23">
        <v>0.77200000000000002</v>
      </c>
      <c r="G22" s="23">
        <v>0.77600000000000002</v>
      </c>
      <c r="H22" s="23">
        <v>0.77900000000000003</v>
      </c>
      <c r="I22" s="23">
        <v>0.78200000000000003</v>
      </c>
      <c r="J22" s="23">
        <v>0.78700000000000003</v>
      </c>
      <c r="K22" s="23">
        <v>0.78900000000000003</v>
      </c>
      <c r="L22" s="23">
        <v>0.79300000000000004</v>
      </c>
      <c r="M22" s="23">
        <v>0.79500000000000004</v>
      </c>
      <c r="N22" s="23">
        <v>0.8</v>
      </c>
      <c r="O22" s="23">
        <v>0.80400000000000005</v>
      </c>
      <c r="P22" s="23">
        <v>0.80700000000000005</v>
      </c>
      <c r="Q22" s="23">
        <v>0.80900000000000005</v>
      </c>
      <c r="R22" s="23">
        <v>0.81299999999999994</v>
      </c>
      <c r="S22" s="23">
        <v>0.81699999999999995</v>
      </c>
      <c r="T22" s="23">
        <v>0.82099999999999995</v>
      </c>
      <c r="U22" s="23">
        <v>0.82399999999999995</v>
      </c>
      <c r="V22" s="23">
        <v>0.82799999999999996</v>
      </c>
      <c r="W22" s="23">
        <v>0.83199999999999996</v>
      </c>
      <c r="X22" s="23">
        <v>0.83599999999999997</v>
      </c>
      <c r="Y22" s="23">
        <v>0.83899999999999997</v>
      </c>
      <c r="Z22" s="23">
        <v>0.84399999999999997</v>
      </c>
      <c r="AA22" s="23">
        <v>0.84899999999999998</v>
      </c>
      <c r="AB22" s="23">
        <v>0.85399999999999998</v>
      </c>
      <c r="AC22" s="23">
        <v>0.85799999999999998</v>
      </c>
      <c r="AD22" s="23">
        <v>0.86399999999999999</v>
      </c>
      <c r="AE22" s="23">
        <v>0.86899999999999999</v>
      </c>
      <c r="AF22" s="23">
        <v>0.873</v>
      </c>
      <c r="AG22" s="23">
        <v>0.877</v>
      </c>
      <c r="AH22" s="23">
        <v>0.88300000000000001</v>
      </c>
      <c r="AI22" s="23">
        <v>0.88900000000000001</v>
      </c>
      <c r="AJ22" s="23">
        <v>0.89200000000000002</v>
      </c>
      <c r="AK22" s="23">
        <v>0.89900000000000002</v>
      </c>
      <c r="AL22" s="23">
        <v>0.90400000000000003</v>
      </c>
      <c r="AM22" s="23">
        <v>0.90900000000000003</v>
      </c>
      <c r="AN22" s="23">
        <v>0.91400000000000003</v>
      </c>
      <c r="AO22" s="23">
        <v>0.91900000000000004</v>
      </c>
      <c r="AP22" s="23">
        <v>0.92500000000000004</v>
      </c>
      <c r="AQ22" s="23">
        <v>0.92900000000000005</v>
      </c>
      <c r="AR22" s="23">
        <v>0.93300000000000005</v>
      </c>
      <c r="AS22" s="23">
        <v>0.93700000000000006</v>
      </c>
      <c r="AT22" s="23">
        <v>0.94699999999999995</v>
      </c>
      <c r="AU22" s="23">
        <v>0.95499999999999996</v>
      </c>
      <c r="AV22" s="23">
        <v>0.96499999999999997</v>
      </c>
      <c r="AW22" s="23">
        <v>0.97899999999999998</v>
      </c>
      <c r="AX22" s="23">
        <v>0.99399999999999999</v>
      </c>
      <c r="AY22" s="23">
        <v>1.0069999999999999</v>
      </c>
      <c r="AZ22" s="23">
        <v>1.0209999999999999</v>
      </c>
      <c r="BA22" s="23">
        <v>1.032</v>
      </c>
      <c r="BB22" s="23">
        <v>1.0469999999999999</v>
      </c>
      <c r="BC22" s="23">
        <v>1.056</v>
      </c>
      <c r="BD22" s="23">
        <v>1.0680000000000001</v>
      </c>
      <c r="BE22" s="23">
        <v>1.0760000000000001</v>
      </c>
      <c r="BF22" s="23">
        <v>1.0900000000000001</v>
      </c>
      <c r="BG22" s="23">
        <v>1.0980000000000001</v>
      </c>
      <c r="BH22" s="23">
        <v>1.1080000000000001</v>
      </c>
      <c r="BI22" s="23">
        <v>1.117</v>
      </c>
      <c r="BJ22" s="23">
        <v>1.1279999999999999</v>
      </c>
      <c r="BK22" s="23">
        <v>1.1379999999999999</v>
      </c>
      <c r="BL22" s="23">
        <v>1.1479999999999999</v>
      </c>
      <c r="BM22" s="23">
        <v>1.1559999999999999</v>
      </c>
      <c r="BN22" s="23">
        <v>1.167</v>
      </c>
      <c r="BO22" s="23">
        <v>1.175</v>
      </c>
      <c r="BP22" s="23">
        <v>1.1850000000000001</v>
      </c>
      <c r="BQ22" s="23">
        <v>1.1919999999999999</v>
      </c>
      <c r="BR22" s="23">
        <v>1.2030000000000001</v>
      </c>
      <c r="BS22" s="23">
        <v>1.212</v>
      </c>
      <c r="BT22" s="23">
        <v>1.2210000000000001</v>
      </c>
      <c r="BU22" s="23">
        <v>1.228</v>
      </c>
      <c r="BV22" s="23">
        <v>1.2390000000000001</v>
      </c>
      <c r="BW22" s="23">
        <v>1.248</v>
      </c>
      <c r="BX22" s="23">
        <v>1.2569999999999999</v>
      </c>
      <c r="BY22" s="23">
        <v>1.2649999999999999</v>
      </c>
      <c r="BZ22" s="23">
        <v>1.276</v>
      </c>
      <c r="CA22" s="23">
        <v>1.284</v>
      </c>
      <c r="CB22" s="23">
        <v>1.294</v>
      </c>
      <c r="CC22" s="23">
        <v>1.302</v>
      </c>
      <c r="CD22" s="23">
        <v>1.3129999999999999</v>
      </c>
      <c r="CE22" s="23">
        <v>1.321</v>
      </c>
      <c r="CF22" s="23">
        <v>1.331</v>
      </c>
      <c r="CG22" s="23">
        <v>1.339</v>
      </c>
      <c r="CH22" s="23">
        <v>1.351</v>
      </c>
      <c r="CI22" s="23">
        <v>1.359</v>
      </c>
      <c r="CJ22" s="23">
        <v>1.369</v>
      </c>
      <c r="CK22" s="23">
        <v>1.377</v>
      </c>
      <c r="CL22" s="23">
        <v>1.389</v>
      </c>
      <c r="CM22" s="23">
        <v>1.3979999999999999</v>
      </c>
      <c r="CN22" s="23">
        <v>1.4079999999999999</v>
      </c>
      <c r="CO22" s="23">
        <v>1.4159999999999999</v>
      </c>
      <c r="CP22" s="23">
        <v>1.4279999999999999</v>
      </c>
      <c r="CQ22" s="23">
        <v>1.4370000000000001</v>
      </c>
      <c r="CR22" s="23">
        <v>1.448</v>
      </c>
      <c r="CS22" s="23">
        <v>1.456</v>
      </c>
      <c r="CT22" s="23">
        <v>1.468</v>
      </c>
      <c r="CU22" s="23">
        <v>1.478</v>
      </c>
      <c r="CV22" s="23">
        <v>1.4890000000000001</v>
      </c>
      <c r="CW22" s="24">
        <v>1.4970000000000001</v>
      </c>
    </row>
    <row r="23" spans="1:101" x14ac:dyDescent="0.25">
      <c r="A23" s="22" t="s">
        <v>156</v>
      </c>
      <c r="B23" s="25" t="s">
        <v>159</v>
      </c>
      <c r="C23" s="25" t="s">
        <v>159</v>
      </c>
      <c r="D23" s="25" t="s">
        <v>159</v>
      </c>
      <c r="E23" s="25" t="s">
        <v>159</v>
      </c>
      <c r="F23" s="25" t="s">
        <v>159</v>
      </c>
      <c r="G23" s="25">
        <v>1.9</v>
      </c>
      <c r="H23" s="25">
        <v>2</v>
      </c>
      <c r="I23" s="25">
        <v>2</v>
      </c>
      <c r="J23" s="25">
        <v>1.9</v>
      </c>
      <c r="K23" s="25">
        <v>1.8</v>
      </c>
      <c r="L23" s="25">
        <v>1.8</v>
      </c>
      <c r="M23" s="25">
        <v>1.8</v>
      </c>
      <c r="N23" s="25">
        <v>1.7</v>
      </c>
      <c r="O23" s="25">
        <v>1.8</v>
      </c>
      <c r="P23" s="25">
        <v>1.8</v>
      </c>
      <c r="Q23" s="25">
        <v>1.8</v>
      </c>
      <c r="R23" s="25">
        <v>1.8</v>
      </c>
      <c r="S23" s="25">
        <v>1.7</v>
      </c>
      <c r="T23" s="25">
        <v>1.7</v>
      </c>
      <c r="U23" s="25">
        <v>1.7</v>
      </c>
      <c r="V23" s="25">
        <v>1.7</v>
      </c>
      <c r="W23" s="25">
        <v>1.8</v>
      </c>
      <c r="X23" s="25">
        <v>1.8</v>
      </c>
      <c r="Y23" s="25">
        <v>1.8</v>
      </c>
      <c r="Z23" s="25">
        <v>1.9</v>
      </c>
      <c r="AA23" s="25">
        <v>1.9</v>
      </c>
      <c r="AB23" s="25">
        <v>2</v>
      </c>
      <c r="AC23" s="25">
        <v>2.1</v>
      </c>
      <c r="AD23" s="25">
        <v>2.2000000000000002</v>
      </c>
      <c r="AE23" s="25">
        <v>2.2999999999999998</v>
      </c>
      <c r="AF23" s="25">
        <v>2.2999999999999998</v>
      </c>
      <c r="AG23" s="25">
        <v>2.2999999999999998</v>
      </c>
      <c r="AH23" s="25">
        <v>2.2000000000000002</v>
      </c>
      <c r="AI23" s="25">
        <v>2.2000000000000002</v>
      </c>
      <c r="AJ23" s="25">
        <v>2.2000000000000002</v>
      </c>
      <c r="AK23" s="25">
        <v>2.2999999999999998</v>
      </c>
      <c r="AL23" s="25">
        <v>2.4</v>
      </c>
      <c r="AM23" s="25">
        <v>2.4</v>
      </c>
      <c r="AN23" s="25">
        <v>2.4</v>
      </c>
      <c r="AO23" s="25">
        <v>2.2999999999999998</v>
      </c>
      <c r="AP23" s="25">
        <v>2.2999999999999998</v>
      </c>
      <c r="AQ23" s="25">
        <v>2.2999999999999998</v>
      </c>
      <c r="AR23" s="25">
        <v>2.2000000000000002</v>
      </c>
      <c r="AS23" s="25">
        <v>2.1</v>
      </c>
      <c r="AT23" s="25">
        <v>2.1</v>
      </c>
      <c r="AU23" s="25">
        <v>2.2999999999999998</v>
      </c>
      <c r="AV23" s="25">
        <v>2.6</v>
      </c>
      <c r="AW23" s="25">
        <v>3.3</v>
      </c>
      <c r="AX23" s="25">
        <v>3.9</v>
      </c>
      <c r="AY23" s="25">
        <v>4.5999999999999996</v>
      </c>
      <c r="AZ23" s="25">
        <v>5.0999999999999996</v>
      </c>
      <c r="BA23" s="25">
        <v>5.4</v>
      </c>
      <c r="BB23" s="25">
        <v>5.5</v>
      </c>
      <c r="BC23" s="25">
        <v>5.4</v>
      </c>
      <c r="BD23" s="25">
        <v>5.0999999999999996</v>
      </c>
      <c r="BE23" s="25">
        <v>4.8</v>
      </c>
      <c r="BF23" s="25">
        <v>4.4000000000000004</v>
      </c>
      <c r="BG23" s="25">
        <v>4.2</v>
      </c>
      <c r="BH23" s="25">
        <v>4</v>
      </c>
      <c r="BI23" s="25">
        <v>3.9</v>
      </c>
      <c r="BJ23" s="25">
        <v>3.8</v>
      </c>
      <c r="BK23" s="25">
        <v>3.7</v>
      </c>
      <c r="BL23" s="25">
        <v>3.6</v>
      </c>
      <c r="BM23" s="25">
        <v>3.6</v>
      </c>
      <c r="BN23" s="25">
        <v>3.6</v>
      </c>
      <c r="BO23" s="25">
        <v>3.5</v>
      </c>
      <c r="BP23" s="25">
        <v>3.4</v>
      </c>
      <c r="BQ23" s="25">
        <v>3.3</v>
      </c>
      <c r="BR23" s="25">
        <v>3.2</v>
      </c>
      <c r="BS23" s="25">
        <v>3.1</v>
      </c>
      <c r="BT23" s="25">
        <v>3.1</v>
      </c>
      <c r="BU23" s="25">
        <v>3.1</v>
      </c>
      <c r="BV23" s="25">
        <v>3</v>
      </c>
      <c r="BW23" s="25">
        <v>3</v>
      </c>
      <c r="BX23" s="25">
        <v>3</v>
      </c>
      <c r="BY23" s="25">
        <v>3</v>
      </c>
      <c r="BZ23" s="25">
        <v>3</v>
      </c>
      <c r="CA23" s="25">
        <v>3</v>
      </c>
      <c r="CB23" s="25">
        <v>2.9</v>
      </c>
      <c r="CC23" s="25">
        <v>2.9</v>
      </c>
      <c r="CD23" s="25">
        <v>2.9</v>
      </c>
      <c r="CE23" s="25">
        <v>2.9</v>
      </c>
      <c r="CF23" s="25">
        <v>2.9</v>
      </c>
      <c r="CG23" s="25">
        <v>2.9</v>
      </c>
      <c r="CH23" s="25">
        <v>2.9</v>
      </c>
      <c r="CI23" s="25">
        <v>2.9</v>
      </c>
      <c r="CJ23" s="25">
        <v>2.9</v>
      </c>
      <c r="CK23" s="25">
        <v>2.9</v>
      </c>
      <c r="CL23" s="25">
        <v>2.9</v>
      </c>
      <c r="CM23" s="25">
        <v>2.9</v>
      </c>
      <c r="CN23" s="25">
        <v>2.8</v>
      </c>
      <c r="CO23" s="25">
        <v>2.8</v>
      </c>
      <c r="CP23" s="25">
        <v>2.8</v>
      </c>
      <c r="CQ23" s="25">
        <v>2.8</v>
      </c>
      <c r="CR23" s="25">
        <v>2.8</v>
      </c>
      <c r="CS23" s="25">
        <v>2.8</v>
      </c>
      <c r="CT23" s="25">
        <v>2.8</v>
      </c>
      <c r="CU23" s="25">
        <v>2.8</v>
      </c>
      <c r="CV23" s="25">
        <v>2.8</v>
      </c>
      <c r="CW23" s="26">
        <v>2.8</v>
      </c>
    </row>
    <row r="24" spans="1:101" x14ac:dyDescent="0.25">
      <c r="A24" s="27" t="s">
        <v>164</v>
      </c>
      <c r="CW24" s="21"/>
    </row>
    <row r="25" spans="1:101" x14ac:dyDescent="0.25">
      <c r="A25" s="22" t="s">
        <v>155</v>
      </c>
      <c r="B25" s="23">
        <v>0.83399999999999996</v>
      </c>
      <c r="C25" s="23">
        <v>0.83799999999999997</v>
      </c>
      <c r="D25" s="23">
        <v>0.84099999999999997</v>
      </c>
      <c r="E25" s="23">
        <v>0.84299999999999997</v>
      </c>
      <c r="F25" s="23">
        <v>0.84699999999999998</v>
      </c>
      <c r="G25" s="23">
        <v>0.85</v>
      </c>
      <c r="H25" s="23">
        <v>0.85399999999999998</v>
      </c>
      <c r="I25" s="23">
        <v>0.85599999999999998</v>
      </c>
      <c r="J25" s="23">
        <v>0.86099999999999999</v>
      </c>
      <c r="K25" s="23">
        <v>0.86299999999999999</v>
      </c>
      <c r="L25" s="23">
        <v>0.86599999999999999</v>
      </c>
      <c r="M25" s="23">
        <v>0.86799999999999999</v>
      </c>
      <c r="N25" s="23">
        <v>0.872</v>
      </c>
      <c r="O25" s="23">
        <v>0.876</v>
      </c>
      <c r="P25" s="23">
        <v>0.879</v>
      </c>
      <c r="Q25" s="23">
        <v>0.88100000000000001</v>
      </c>
      <c r="R25" s="23">
        <v>0.88500000000000001</v>
      </c>
      <c r="S25" s="23">
        <v>0.88900000000000001</v>
      </c>
      <c r="T25" s="23">
        <v>0.89300000000000002</v>
      </c>
      <c r="U25" s="23">
        <v>0.89600000000000002</v>
      </c>
      <c r="V25" s="23">
        <v>0.90300000000000002</v>
      </c>
      <c r="W25" s="23">
        <v>0.90700000000000003</v>
      </c>
      <c r="X25" s="23">
        <v>0.91100000000000003</v>
      </c>
      <c r="Y25" s="23">
        <v>0.91300000000000003</v>
      </c>
      <c r="Z25" s="23">
        <v>0.92</v>
      </c>
      <c r="AA25" s="23">
        <v>0.92500000000000004</v>
      </c>
      <c r="AB25" s="23">
        <v>0.92800000000000005</v>
      </c>
      <c r="AC25" s="23">
        <v>0.93200000000000005</v>
      </c>
      <c r="AD25" s="23">
        <v>0.93799999999999994</v>
      </c>
      <c r="AE25" s="23">
        <v>0.94</v>
      </c>
      <c r="AF25" s="23">
        <v>0.94299999999999995</v>
      </c>
      <c r="AG25" s="23">
        <v>0.94699999999999995</v>
      </c>
      <c r="AH25" s="23">
        <v>0.95299999999999996</v>
      </c>
      <c r="AI25" s="23">
        <v>0.95599999999999996</v>
      </c>
      <c r="AJ25" s="23">
        <v>0.96199999999999997</v>
      </c>
      <c r="AK25" s="23">
        <v>0.96699999999999997</v>
      </c>
      <c r="AL25" s="23">
        <v>0.97499999999999998</v>
      </c>
      <c r="AM25" s="23">
        <v>0.97799999999999998</v>
      </c>
      <c r="AN25" s="23">
        <v>0.98399999999999999</v>
      </c>
      <c r="AO25" s="23">
        <v>0.98699999999999999</v>
      </c>
      <c r="AP25" s="23">
        <v>0.99399999999999999</v>
      </c>
      <c r="AQ25" s="23">
        <v>0.996</v>
      </c>
      <c r="AR25" s="23">
        <v>1.0029999999999999</v>
      </c>
      <c r="AS25" s="23">
        <v>1.0069999999999999</v>
      </c>
      <c r="AT25" s="23">
        <v>1.0149999999999999</v>
      </c>
      <c r="AU25" s="23">
        <v>1.0229999999999999</v>
      </c>
      <c r="AV25" s="23">
        <v>1.0349999999999999</v>
      </c>
      <c r="AW25" s="23">
        <v>1.0449999999999999</v>
      </c>
      <c r="AX25" s="23">
        <v>1.0620000000000001</v>
      </c>
      <c r="AY25" s="23">
        <v>1.075</v>
      </c>
      <c r="AZ25" s="23">
        <v>1.0900000000000001</v>
      </c>
      <c r="BA25" s="23">
        <v>1.1000000000000001</v>
      </c>
      <c r="BB25" s="23">
        <v>1.113</v>
      </c>
      <c r="BC25" s="23">
        <v>1.1200000000000001</v>
      </c>
      <c r="BD25" s="23">
        <v>1.133</v>
      </c>
      <c r="BE25" s="23">
        <v>1.139</v>
      </c>
      <c r="BF25" s="23">
        <v>1.153</v>
      </c>
      <c r="BG25" s="23">
        <v>1.159</v>
      </c>
      <c r="BH25" s="23">
        <v>1.169</v>
      </c>
      <c r="BI25" s="23">
        <v>1.1759999999999999</v>
      </c>
      <c r="BJ25" s="23">
        <v>1.1850000000000001</v>
      </c>
      <c r="BK25" s="23">
        <v>1.194</v>
      </c>
      <c r="BL25" s="23">
        <v>1.2030000000000001</v>
      </c>
      <c r="BM25" s="23">
        <v>1.21</v>
      </c>
      <c r="BN25" s="23">
        <v>1.2190000000000001</v>
      </c>
      <c r="BO25" s="23">
        <v>1.226</v>
      </c>
      <c r="BP25" s="23">
        <v>1.2330000000000001</v>
      </c>
      <c r="BQ25" s="23">
        <v>1.238</v>
      </c>
      <c r="BR25" s="23">
        <v>1.248</v>
      </c>
      <c r="BS25" s="23">
        <v>1.254</v>
      </c>
      <c r="BT25" s="23">
        <v>1.2609999999999999</v>
      </c>
      <c r="BU25" s="23">
        <v>1.266</v>
      </c>
      <c r="BV25" s="23">
        <v>1.2749999999999999</v>
      </c>
      <c r="BW25" s="23">
        <v>1.2809999999999999</v>
      </c>
      <c r="BX25" s="23">
        <v>1.2889999999999999</v>
      </c>
      <c r="BY25" s="23">
        <v>1.294</v>
      </c>
      <c r="BZ25" s="23">
        <v>1.3029999999999999</v>
      </c>
      <c r="CA25" s="23">
        <v>1.31</v>
      </c>
      <c r="CB25" s="23">
        <v>1.319</v>
      </c>
      <c r="CC25" s="23">
        <v>1.325</v>
      </c>
      <c r="CD25" s="23">
        <v>1.3340000000000001</v>
      </c>
      <c r="CE25" s="23">
        <v>1.341</v>
      </c>
      <c r="CF25" s="23">
        <v>1.349</v>
      </c>
      <c r="CG25" s="23">
        <v>1.3560000000000001</v>
      </c>
      <c r="CH25" s="23">
        <v>1.365</v>
      </c>
      <c r="CI25" s="23">
        <v>1.373</v>
      </c>
      <c r="CJ25" s="23">
        <v>1.381</v>
      </c>
      <c r="CK25" s="23">
        <v>1.3879999999999999</v>
      </c>
      <c r="CL25" s="23">
        <v>1.3979999999999999</v>
      </c>
      <c r="CM25" s="23">
        <v>1.405</v>
      </c>
      <c r="CN25" s="23">
        <v>1.4139999999999999</v>
      </c>
      <c r="CO25" s="23">
        <v>1.42</v>
      </c>
      <c r="CP25" s="23">
        <v>1.43</v>
      </c>
      <c r="CQ25" s="23">
        <v>1.4379999999999999</v>
      </c>
      <c r="CR25" s="23">
        <v>1.4470000000000001</v>
      </c>
      <c r="CS25" s="23">
        <v>1.454</v>
      </c>
      <c r="CT25" s="23">
        <v>1.464</v>
      </c>
      <c r="CU25" s="23">
        <v>1.472</v>
      </c>
      <c r="CV25" s="23">
        <v>1.4810000000000001</v>
      </c>
      <c r="CW25" s="24">
        <v>1.488</v>
      </c>
    </row>
    <row r="26" spans="1:101" x14ac:dyDescent="0.25">
      <c r="A26" s="22" t="s">
        <v>156</v>
      </c>
      <c r="B26" s="25" t="s">
        <v>159</v>
      </c>
      <c r="C26" s="25" t="s">
        <v>159</v>
      </c>
      <c r="D26" s="25" t="s">
        <v>159</v>
      </c>
      <c r="E26" s="25" t="s">
        <v>159</v>
      </c>
      <c r="F26" s="25">
        <v>1.5</v>
      </c>
      <c r="G26" s="25">
        <v>1.5</v>
      </c>
      <c r="H26" s="25">
        <v>1.5</v>
      </c>
      <c r="I26" s="25">
        <v>1.5</v>
      </c>
      <c r="J26" s="25">
        <v>1.5</v>
      </c>
      <c r="K26" s="25">
        <v>1.6</v>
      </c>
      <c r="L26" s="25">
        <v>1.5</v>
      </c>
      <c r="M26" s="25">
        <v>1.5</v>
      </c>
      <c r="N26" s="25">
        <v>1.4</v>
      </c>
      <c r="O26" s="25">
        <v>1.4</v>
      </c>
      <c r="P26" s="25">
        <v>1.4</v>
      </c>
      <c r="Q26" s="25">
        <v>1.5</v>
      </c>
      <c r="R26" s="25">
        <v>1.5</v>
      </c>
      <c r="S26" s="25">
        <v>1.5</v>
      </c>
      <c r="T26" s="25">
        <v>1.5</v>
      </c>
      <c r="U26" s="25">
        <v>1.6</v>
      </c>
      <c r="V26" s="25">
        <v>1.7</v>
      </c>
      <c r="W26" s="25">
        <v>1.9</v>
      </c>
      <c r="X26" s="25">
        <v>2</v>
      </c>
      <c r="Y26" s="25">
        <v>2</v>
      </c>
      <c r="Z26" s="25">
        <v>2</v>
      </c>
      <c r="AA26" s="25">
        <v>2</v>
      </c>
      <c r="AB26" s="25">
        <v>1.9</v>
      </c>
      <c r="AC26" s="25">
        <v>1.9</v>
      </c>
      <c r="AD26" s="25">
        <v>2</v>
      </c>
      <c r="AE26" s="25">
        <v>1.8</v>
      </c>
      <c r="AF26" s="25">
        <v>1.8</v>
      </c>
      <c r="AG26" s="25">
        <v>1.7</v>
      </c>
      <c r="AH26" s="25">
        <v>1.6</v>
      </c>
      <c r="AI26" s="25">
        <v>1.6</v>
      </c>
      <c r="AJ26" s="25">
        <v>1.7</v>
      </c>
      <c r="AK26" s="25">
        <v>1.9</v>
      </c>
      <c r="AL26" s="25">
        <v>2</v>
      </c>
      <c r="AM26" s="25">
        <v>2.2000000000000002</v>
      </c>
      <c r="AN26" s="25">
        <v>2.2999999999999998</v>
      </c>
      <c r="AO26" s="25">
        <v>2.2000000000000002</v>
      </c>
      <c r="AP26" s="25">
        <v>2.2000000000000002</v>
      </c>
      <c r="AQ26" s="25">
        <v>2.1</v>
      </c>
      <c r="AR26" s="25">
        <v>2</v>
      </c>
      <c r="AS26" s="25">
        <v>1.9</v>
      </c>
      <c r="AT26" s="25">
        <v>2</v>
      </c>
      <c r="AU26" s="25">
        <v>2.1</v>
      </c>
      <c r="AV26" s="25">
        <v>2.5</v>
      </c>
      <c r="AW26" s="25">
        <v>2.9</v>
      </c>
      <c r="AX26" s="25">
        <v>3.6</v>
      </c>
      <c r="AY26" s="25">
        <v>4.2</v>
      </c>
      <c r="AZ26" s="25">
        <v>4.7</v>
      </c>
      <c r="BA26" s="25">
        <v>5.0999999999999996</v>
      </c>
      <c r="BB26" s="25">
        <v>5.0999999999999996</v>
      </c>
      <c r="BC26" s="25">
        <v>4.9000000000000004</v>
      </c>
      <c r="BD26" s="25">
        <v>4.5999999999999996</v>
      </c>
      <c r="BE26" s="25">
        <v>4.0999999999999996</v>
      </c>
      <c r="BF26" s="25">
        <v>3.8</v>
      </c>
      <c r="BG26" s="25">
        <v>3.6</v>
      </c>
      <c r="BH26" s="25">
        <v>3.4</v>
      </c>
      <c r="BI26" s="25">
        <v>3.3</v>
      </c>
      <c r="BJ26" s="25">
        <v>3.2</v>
      </c>
      <c r="BK26" s="25">
        <v>3.1</v>
      </c>
      <c r="BL26" s="25">
        <v>3</v>
      </c>
      <c r="BM26" s="25">
        <v>2.9</v>
      </c>
      <c r="BN26" s="25">
        <v>2.9</v>
      </c>
      <c r="BO26" s="25">
        <v>2.8</v>
      </c>
      <c r="BP26" s="25">
        <v>2.7</v>
      </c>
      <c r="BQ26" s="25">
        <v>2.6</v>
      </c>
      <c r="BR26" s="25">
        <v>2.5</v>
      </c>
      <c r="BS26" s="25">
        <v>2.4</v>
      </c>
      <c r="BT26" s="25">
        <v>2.2999999999999998</v>
      </c>
      <c r="BU26" s="25">
        <v>2.2999999999999998</v>
      </c>
      <c r="BV26" s="25">
        <v>2.2000000000000002</v>
      </c>
      <c r="BW26" s="25">
        <v>2.2000000000000002</v>
      </c>
      <c r="BX26" s="25">
        <v>2.2000000000000002</v>
      </c>
      <c r="BY26" s="25">
        <v>2.2000000000000002</v>
      </c>
      <c r="BZ26" s="25">
        <v>2.2000000000000002</v>
      </c>
      <c r="CA26" s="25">
        <v>2.2000000000000002</v>
      </c>
      <c r="CB26" s="25">
        <v>2.2999999999999998</v>
      </c>
      <c r="CC26" s="25">
        <v>2.2999999999999998</v>
      </c>
      <c r="CD26" s="25">
        <v>2.2999999999999998</v>
      </c>
      <c r="CE26" s="25">
        <v>2.2999999999999998</v>
      </c>
      <c r="CF26" s="25">
        <v>2.2999999999999998</v>
      </c>
      <c r="CG26" s="25">
        <v>2.2999999999999998</v>
      </c>
      <c r="CH26" s="25">
        <v>2.2999999999999998</v>
      </c>
      <c r="CI26" s="25">
        <v>2.4</v>
      </c>
      <c r="CJ26" s="25">
        <v>2.4</v>
      </c>
      <c r="CK26" s="25">
        <v>2.4</v>
      </c>
      <c r="CL26" s="25">
        <v>2.4</v>
      </c>
      <c r="CM26" s="25">
        <v>2.4</v>
      </c>
      <c r="CN26" s="25">
        <v>2.2999999999999998</v>
      </c>
      <c r="CO26" s="25">
        <v>2.2999999999999998</v>
      </c>
      <c r="CP26" s="25">
        <v>2.2999999999999998</v>
      </c>
      <c r="CQ26" s="25">
        <v>2.2999999999999998</v>
      </c>
      <c r="CR26" s="25">
        <v>2.2999999999999998</v>
      </c>
      <c r="CS26" s="25">
        <v>2.2999999999999998</v>
      </c>
      <c r="CT26" s="25">
        <v>2.2999999999999998</v>
      </c>
      <c r="CU26" s="25">
        <v>2.2999999999999998</v>
      </c>
      <c r="CV26" s="25">
        <v>2.2999999999999998</v>
      </c>
      <c r="CW26" s="26">
        <v>2.4</v>
      </c>
    </row>
    <row r="27" spans="1:101" x14ac:dyDescent="0.25">
      <c r="A27" s="20" t="s">
        <v>165</v>
      </c>
      <c r="CW27" s="21"/>
    </row>
    <row r="28" spans="1:101" x14ac:dyDescent="0.25">
      <c r="A28" s="22" t="s">
        <v>155</v>
      </c>
      <c r="B28" s="23">
        <v>0.74199999999999999</v>
      </c>
      <c r="C28" s="23">
        <v>0.745</v>
      </c>
      <c r="D28" s="23">
        <v>0.749</v>
      </c>
      <c r="E28" s="23">
        <v>0.751</v>
      </c>
      <c r="F28" s="23">
        <v>0.75600000000000001</v>
      </c>
      <c r="G28" s="23">
        <v>0.76</v>
      </c>
      <c r="H28" s="23">
        <v>0.76300000000000001</v>
      </c>
      <c r="I28" s="23">
        <v>0.76500000000000001</v>
      </c>
      <c r="J28" s="23">
        <v>0.77100000000000002</v>
      </c>
      <c r="K28" s="23">
        <v>0.77400000000000002</v>
      </c>
      <c r="L28" s="23">
        <v>0.77700000000000002</v>
      </c>
      <c r="M28" s="23">
        <v>0.78</v>
      </c>
      <c r="N28" s="23">
        <v>0.78600000000000003</v>
      </c>
      <c r="O28" s="23">
        <v>0.79</v>
      </c>
      <c r="P28" s="23">
        <v>0.79300000000000004</v>
      </c>
      <c r="Q28" s="23">
        <v>0.79400000000000004</v>
      </c>
      <c r="R28" s="23">
        <v>0.79900000000000004</v>
      </c>
      <c r="S28" s="23">
        <v>0.80400000000000005</v>
      </c>
      <c r="T28" s="23">
        <v>0.80800000000000005</v>
      </c>
      <c r="U28" s="23">
        <v>0.81100000000000005</v>
      </c>
      <c r="V28" s="23">
        <v>0.81799999999999995</v>
      </c>
      <c r="W28" s="23">
        <v>0.82099999999999995</v>
      </c>
      <c r="X28" s="23">
        <v>0.82399999999999995</v>
      </c>
      <c r="Y28" s="23">
        <v>0.82699999999999996</v>
      </c>
      <c r="Z28" s="23">
        <v>0.83499999999999996</v>
      </c>
      <c r="AA28" s="23">
        <v>0.83899999999999997</v>
      </c>
      <c r="AB28" s="23">
        <v>0.84199999999999997</v>
      </c>
      <c r="AC28" s="23">
        <v>0.84499999999999997</v>
      </c>
      <c r="AD28" s="23">
        <v>0.85299999999999998</v>
      </c>
      <c r="AE28" s="23">
        <v>0.85799999999999998</v>
      </c>
      <c r="AF28" s="23">
        <v>0.86099999999999999</v>
      </c>
      <c r="AG28" s="23">
        <v>0.86499999999999999</v>
      </c>
      <c r="AH28" s="23">
        <v>0.874</v>
      </c>
      <c r="AI28" s="23">
        <v>0.879</v>
      </c>
      <c r="AJ28" s="23">
        <v>0.88600000000000001</v>
      </c>
      <c r="AK28" s="23">
        <v>0.89</v>
      </c>
      <c r="AL28" s="23">
        <v>0.89700000000000002</v>
      </c>
      <c r="AM28" s="23">
        <v>0.90200000000000002</v>
      </c>
      <c r="AN28" s="23">
        <v>0.90800000000000003</v>
      </c>
      <c r="AO28" s="23">
        <v>0.91100000000000003</v>
      </c>
      <c r="AP28" s="23">
        <v>0.92</v>
      </c>
      <c r="AQ28" s="23">
        <v>0.92</v>
      </c>
      <c r="AR28" s="23">
        <v>0.92700000000000005</v>
      </c>
      <c r="AS28" s="23">
        <v>0.93100000000000005</v>
      </c>
      <c r="AT28" s="23">
        <v>0.93799999999999994</v>
      </c>
      <c r="AU28" s="23">
        <v>0.94499999999999995</v>
      </c>
      <c r="AV28" s="23">
        <v>0.95699999999999996</v>
      </c>
      <c r="AW28" s="23">
        <v>0.96699999999999997</v>
      </c>
      <c r="AX28" s="23">
        <v>0.98099999999999998</v>
      </c>
      <c r="AY28" s="23">
        <v>0.99399999999999999</v>
      </c>
      <c r="AZ28" s="23">
        <v>1.0069999999999999</v>
      </c>
      <c r="BA28" s="23">
        <v>1.0169999999999999</v>
      </c>
      <c r="BB28" s="23">
        <v>1.0309999999999999</v>
      </c>
      <c r="BC28" s="23">
        <v>1.0409999999999999</v>
      </c>
      <c r="BD28" s="23">
        <v>1.052</v>
      </c>
      <c r="BE28" s="23">
        <v>1.0569999999999999</v>
      </c>
      <c r="BF28" s="23">
        <v>1.071</v>
      </c>
      <c r="BG28" s="23">
        <v>1.08</v>
      </c>
      <c r="BH28" s="23">
        <v>1.089</v>
      </c>
      <c r="BI28" s="23">
        <v>1.0960000000000001</v>
      </c>
      <c r="BJ28" s="23">
        <v>1.1080000000000001</v>
      </c>
      <c r="BK28" s="23">
        <v>1.117</v>
      </c>
      <c r="BL28" s="23">
        <v>1.125</v>
      </c>
      <c r="BM28" s="23">
        <v>1.1299999999999999</v>
      </c>
      <c r="BN28" s="23">
        <v>1.1419999999999999</v>
      </c>
      <c r="BO28" s="23">
        <v>1.151</v>
      </c>
      <c r="BP28" s="23">
        <v>1.159</v>
      </c>
      <c r="BQ28" s="23">
        <v>1.165</v>
      </c>
      <c r="BR28" s="23">
        <v>1.177</v>
      </c>
      <c r="BS28" s="23">
        <v>1.1850000000000001</v>
      </c>
      <c r="BT28" s="23">
        <v>1.1930000000000001</v>
      </c>
      <c r="BU28" s="23">
        <v>1.1990000000000001</v>
      </c>
      <c r="BV28" s="23">
        <v>1.21</v>
      </c>
      <c r="BW28" s="23">
        <v>1.2190000000000001</v>
      </c>
      <c r="BX28" s="23">
        <v>1.2270000000000001</v>
      </c>
      <c r="BY28" s="23">
        <v>1.2330000000000001</v>
      </c>
      <c r="BZ28" s="23">
        <v>1.2450000000000001</v>
      </c>
      <c r="CA28" s="23">
        <v>1.2529999999999999</v>
      </c>
      <c r="CB28" s="23">
        <v>1.2609999999999999</v>
      </c>
      <c r="CC28" s="23">
        <v>1.2669999999999999</v>
      </c>
      <c r="CD28" s="23">
        <v>1.28</v>
      </c>
      <c r="CE28" s="23">
        <v>1.288</v>
      </c>
      <c r="CF28" s="23">
        <v>1.2969999999999999</v>
      </c>
      <c r="CG28" s="23">
        <v>1.3029999999999999</v>
      </c>
      <c r="CH28" s="23">
        <v>1.3149999999999999</v>
      </c>
      <c r="CI28" s="23">
        <v>1.3240000000000001</v>
      </c>
      <c r="CJ28" s="23">
        <v>1.333</v>
      </c>
      <c r="CK28" s="23">
        <v>1.339</v>
      </c>
      <c r="CL28" s="23">
        <v>1.3520000000000001</v>
      </c>
      <c r="CM28" s="23">
        <v>1.361</v>
      </c>
      <c r="CN28" s="23">
        <v>1.37</v>
      </c>
      <c r="CO28" s="23">
        <v>1.3759999999999999</v>
      </c>
      <c r="CP28" s="23">
        <v>1.389</v>
      </c>
      <c r="CQ28" s="23">
        <v>1.399</v>
      </c>
      <c r="CR28" s="23">
        <v>1.4079999999999999</v>
      </c>
      <c r="CS28" s="23">
        <v>1.4139999999999999</v>
      </c>
      <c r="CT28" s="23">
        <v>1.4279999999999999</v>
      </c>
      <c r="CU28" s="23">
        <v>1.4379999999999999</v>
      </c>
      <c r="CV28" s="23">
        <v>1.4470000000000001</v>
      </c>
      <c r="CW28" s="24">
        <v>1.454</v>
      </c>
    </row>
    <row r="29" spans="1:101" x14ac:dyDescent="0.25">
      <c r="A29" s="22" t="s">
        <v>156</v>
      </c>
      <c r="B29" s="25">
        <v>1.5</v>
      </c>
      <c r="C29" s="25">
        <v>1.4</v>
      </c>
      <c r="D29" s="25">
        <v>1.5</v>
      </c>
      <c r="E29" s="25">
        <v>1.6</v>
      </c>
      <c r="F29" s="25">
        <v>1.7</v>
      </c>
      <c r="G29" s="25">
        <v>1.9</v>
      </c>
      <c r="H29" s="25">
        <v>1.9</v>
      </c>
      <c r="I29" s="25">
        <v>1.9</v>
      </c>
      <c r="J29" s="25">
        <v>1.9</v>
      </c>
      <c r="K29" s="25">
        <v>1.9</v>
      </c>
      <c r="L29" s="25">
        <v>1.9</v>
      </c>
      <c r="M29" s="25">
        <v>1.9</v>
      </c>
      <c r="N29" s="25">
        <v>1.9</v>
      </c>
      <c r="O29" s="25">
        <v>1.9</v>
      </c>
      <c r="P29" s="25">
        <v>1.9</v>
      </c>
      <c r="Q29" s="25">
        <v>1.9</v>
      </c>
      <c r="R29" s="25">
        <v>1.9</v>
      </c>
      <c r="S29" s="25">
        <v>1.8</v>
      </c>
      <c r="T29" s="25">
        <v>1.8</v>
      </c>
      <c r="U29" s="25">
        <v>1.9</v>
      </c>
      <c r="V29" s="25">
        <v>2.1</v>
      </c>
      <c r="W29" s="25">
        <v>2.1</v>
      </c>
      <c r="X29" s="25">
        <v>2.2000000000000002</v>
      </c>
      <c r="Y29" s="25">
        <v>2.1</v>
      </c>
      <c r="Z29" s="25">
        <v>2</v>
      </c>
      <c r="AA29" s="25">
        <v>2.1</v>
      </c>
      <c r="AB29" s="25">
        <v>2.1</v>
      </c>
      <c r="AC29" s="25">
        <v>2.2000000000000002</v>
      </c>
      <c r="AD29" s="25">
        <v>2.2000000000000002</v>
      </c>
      <c r="AE29" s="25">
        <v>2.2000000000000002</v>
      </c>
      <c r="AF29" s="25">
        <v>2.2000000000000002</v>
      </c>
      <c r="AG29" s="25">
        <v>2.2999999999999998</v>
      </c>
      <c r="AH29" s="25">
        <v>2.4</v>
      </c>
      <c r="AI29" s="25">
        <v>2.4</v>
      </c>
      <c r="AJ29" s="25">
        <v>2.5</v>
      </c>
      <c r="AK29" s="25">
        <v>2.7</v>
      </c>
      <c r="AL29" s="25">
        <v>2.7</v>
      </c>
      <c r="AM29" s="25">
        <v>2.7</v>
      </c>
      <c r="AN29" s="25">
        <v>2.7</v>
      </c>
      <c r="AO29" s="25">
        <v>2.5</v>
      </c>
      <c r="AP29" s="25">
        <v>2.5</v>
      </c>
      <c r="AQ29" s="25">
        <v>2.4</v>
      </c>
      <c r="AR29" s="25">
        <v>2.2000000000000002</v>
      </c>
      <c r="AS29" s="25">
        <v>2.2000000000000002</v>
      </c>
      <c r="AT29" s="25">
        <v>2.1</v>
      </c>
      <c r="AU29" s="25">
        <v>2.2000000000000002</v>
      </c>
      <c r="AV29" s="25">
        <v>2.5</v>
      </c>
      <c r="AW29" s="25">
        <v>3</v>
      </c>
      <c r="AX29" s="25">
        <v>3.6</v>
      </c>
      <c r="AY29" s="25">
        <v>4.3</v>
      </c>
      <c r="AZ29" s="25">
        <v>4.7</v>
      </c>
      <c r="BA29" s="25">
        <v>5.0999999999999996</v>
      </c>
      <c r="BB29" s="25">
        <v>5.2</v>
      </c>
      <c r="BC29" s="25">
        <v>5</v>
      </c>
      <c r="BD29" s="25">
        <v>4.8</v>
      </c>
      <c r="BE29" s="25">
        <v>4.5</v>
      </c>
      <c r="BF29" s="25">
        <v>4.2</v>
      </c>
      <c r="BG29" s="25">
        <v>4</v>
      </c>
      <c r="BH29" s="25">
        <v>3.8</v>
      </c>
      <c r="BI29" s="25">
        <v>3.7</v>
      </c>
      <c r="BJ29" s="25">
        <v>3.6</v>
      </c>
      <c r="BK29" s="25">
        <v>3.5</v>
      </c>
      <c r="BL29" s="25">
        <v>3.4</v>
      </c>
      <c r="BM29" s="25">
        <v>3.3</v>
      </c>
      <c r="BN29" s="25">
        <v>3.2</v>
      </c>
      <c r="BO29" s="25">
        <v>3.2</v>
      </c>
      <c r="BP29" s="25">
        <v>3.1</v>
      </c>
      <c r="BQ29" s="25">
        <v>3.1</v>
      </c>
      <c r="BR29" s="25">
        <v>3.1</v>
      </c>
      <c r="BS29" s="25">
        <v>3</v>
      </c>
      <c r="BT29" s="25">
        <v>3</v>
      </c>
      <c r="BU29" s="25">
        <v>3</v>
      </c>
      <c r="BV29" s="25">
        <v>2.9</v>
      </c>
      <c r="BW29" s="25">
        <v>2.9</v>
      </c>
      <c r="BX29" s="25">
        <v>2.8</v>
      </c>
      <c r="BY29" s="25">
        <v>2.8</v>
      </c>
      <c r="BZ29" s="25">
        <v>2.8</v>
      </c>
      <c r="CA29" s="25">
        <v>2.8</v>
      </c>
      <c r="CB29" s="25">
        <v>2.8</v>
      </c>
      <c r="CC29" s="25">
        <v>2.8</v>
      </c>
      <c r="CD29" s="25">
        <v>2.8</v>
      </c>
      <c r="CE29" s="25">
        <v>2.8</v>
      </c>
      <c r="CF29" s="25">
        <v>2.8</v>
      </c>
      <c r="CG29" s="25">
        <v>2.8</v>
      </c>
      <c r="CH29" s="25">
        <v>2.8</v>
      </c>
      <c r="CI29" s="25">
        <v>2.8</v>
      </c>
      <c r="CJ29" s="25">
        <v>2.8</v>
      </c>
      <c r="CK29" s="25">
        <v>2.8</v>
      </c>
      <c r="CL29" s="25">
        <v>2.8</v>
      </c>
      <c r="CM29" s="25">
        <v>2.8</v>
      </c>
      <c r="CN29" s="25">
        <v>2.8</v>
      </c>
      <c r="CO29" s="25">
        <v>2.8</v>
      </c>
      <c r="CP29" s="25">
        <v>2.8</v>
      </c>
      <c r="CQ29" s="25">
        <v>2.8</v>
      </c>
      <c r="CR29" s="25">
        <v>2.8</v>
      </c>
      <c r="CS29" s="25">
        <v>2.8</v>
      </c>
      <c r="CT29" s="25">
        <v>2.8</v>
      </c>
      <c r="CU29" s="25">
        <v>2.8</v>
      </c>
      <c r="CV29" s="25">
        <v>2.8</v>
      </c>
      <c r="CW29" s="26">
        <v>2.8</v>
      </c>
    </row>
    <row r="30" spans="1:101" x14ac:dyDescent="0.25">
      <c r="A30" s="27" t="s">
        <v>166</v>
      </c>
      <c r="CW30" s="21"/>
    </row>
    <row r="31" spans="1:101" x14ac:dyDescent="0.25">
      <c r="A31" s="22" t="s">
        <v>155</v>
      </c>
      <c r="B31" s="23">
        <v>0.876</v>
      </c>
      <c r="C31" s="23">
        <v>0.879</v>
      </c>
      <c r="D31" s="101">
        <v>0.88400000000000001</v>
      </c>
      <c r="E31" s="23">
        <v>0.88600000000000001</v>
      </c>
      <c r="F31" s="23">
        <v>0.89200000000000002</v>
      </c>
      <c r="G31" s="23">
        <v>0.89600000000000002</v>
      </c>
      <c r="H31" s="23">
        <v>0.89900000000000002</v>
      </c>
      <c r="I31" s="23">
        <v>0.90100000000000002</v>
      </c>
      <c r="J31" s="23">
        <v>0.90700000000000003</v>
      </c>
      <c r="K31" s="23">
        <v>0.91100000000000003</v>
      </c>
      <c r="L31" s="23">
        <v>0.91400000000000003</v>
      </c>
      <c r="M31" s="23">
        <v>0.91700000000000004</v>
      </c>
      <c r="N31" s="23">
        <v>0.92200000000000004</v>
      </c>
      <c r="O31" s="23">
        <v>0.92700000000000005</v>
      </c>
      <c r="P31" s="23">
        <v>0.93100000000000005</v>
      </c>
      <c r="Q31" s="23">
        <v>0.93400000000000005</v>
      </c>
      <c r="R31" s="23">
        <v>0.93700000000000006</v>
      </c>
      <c r="S31" s="23">
        <v>0.94299999999999995</v>
      </c>
      <c r="T31" s="23">
        <v>0.94699999999999995</v>
      </c>
      <c r="U31" s="23">
        <v>0.95099999999999996</v>
      </c>
      <c r="V31" s="23">
        <v>0.95699999999999996</v>
      </c>
      <c r="W31" s="23">
        <v>0.96</v>
      </c>
      <c r="X31" s="23">
        <v>0.96399999999999997</v>
      </c>
      <c r="Y31" s="23">
        <v>0.96699999999999997</v>
      </c>
      <c r="Z31" s="23">
        <v>0.97399999999999998</v>
      </c>
      <c r="AA31" s="23">
        <v>0.97799999999999998</v>
      </c>
      <c r="AB31" s="23">
        <v>0.98199999999999998</v>
      </c>
      <c r="AC31" s="23">
        <v>0.98499999999999999</v>
      </c>
      <c r="AD31" s="23">
        <v>0.99299999999999999</v>
      </c>
      <c r="AE31" s="23">
        <v>0.999</v>
      </c>
      <c r="AF31" s="23">
        <v>1.002</v>
      </c>
      <c r="AG31" s="23">
        <v>1.0069999999999999</v>
      </c>
      <c r="AH31" s="23">
        <v>1.0149999999999999</v>
      </c>
      <c r="AI31" s="23">
        <v>1.02</v>
      </c>
      <c r="AJ31" s="23">
        <v>1.0269999999999999</v>
      </c>
      <c r="AK31" s="23">
        <v>1.0329999999999999</v>
      </c>
      <c r="AL31" s="23">
        <v>1.04</v>
      </c>
      <c r="AM31" s="23">
        <v>1.0449999999999999</v>
      </c>
      <c r="AN31" s="23">
        <v>1.052</v>
      </c>
      <c r="AO31" s="23">
        <v>1.056</v>
      </c>
      <c r="AP31" s="23">
        <v>1.0660000000000001</v>
      </c>
      <c r="AQ31" s="23">
        <v>1.0669999999999999</v>
      </c>
      <c r="AR31" s="23">
        <v>1.075</v>
      </c>
      <c r="AS31" s="23">
        <v>1.08</v>
      </c>
      <c r="AT31" s="23">
        <v>1.089</v>
      </c>
      <c r="AU31" s="23">
        <v>1.097</v>
      </c>
      <c r="AV31" s="23">
        <v>1.1120000000000001</v>
      </c>
      <c r="AW31" s="23">
        <v>1.123</v>
      </c>
      <c r="AX31" s="23">
        <v>1.1399999999999999</v>
      </c>
      <c r="AY31" s="23">
        <v>1.1539999999999999</v>
      </c>
      <c r="AZ31" s="23">
        <v>1.1679999999999999</v>
      </c>
      <c r="BA31" s="23">
        <v>1.18</v>
      </c>
      <c r="BB31" s="23">
        <v>1.1970000000000001</v>
      </c>
      <c r="BC31" s="23">
        <v>1.208</v>
      </c>
      <c r="BD31" s="23">
        <v>1.2210000000000001</v>
      </c>
      <c r="BE31" s="23">
        <v>1.228</v>
      </c>
      <c r="BF31" s="23">
        <v>1.244</v>
      </c>
      <c r="BG31" s="23">
        <v>1.2549999999999999</v>
      </c>
      <c r="BH31" s="23">
        <v>1.2649999999999999</v>
      </c>
      <c r="BI31" s="101">
        <v>1.2729999999999999</v>
      </c>
      <c r="BJ31" s="23">
        <v>1.288</v>
      </c>
      <c r="BK31" s="23">
        <v>1.298</v>
      </c>
      <c r="BL31" s="23">
        <v>1.3080000000000001</v>
      </c>
      <c r="BM31" s="23">
        <v>1.3149999999999999</v>
      </c>
      <c r="BN31" s="23">
        <v>1.329</v>
      </c>
      <c r="BO31" s="23">
        <v>1.3380000000000001</v>
      </c>
      <c r="BP31" s="23">
        <v>1.3480000000000001</v>
      </c>
      <c r="BQ31" s="23">
        <v>1.3560000000000001</v>
      </c>
      <c r="BR31" s="23">
        <v>1.369</v>
      </c>
      <c r="BS31" s="23">
        <v>1.3779999999999999</v>
      </c>
      <c r="BT31" s="23">
        <v>1.387</v>
      </c>
      <c r="BU31" s="23">
        <v>1.3939999999999999</v>
      </c>
      <c r="BV31" s="23">
        <v>1.407</v>
      </c>
      <c r="BW31" s="23">
        <v>1.4159999999999999</v>
      </c>
      <c r="BX31" s="23">
        <v>1.4259999999999999</v>
      </c>
      <c r="BY31" s="23">
        <v>1.4330000000000001</v>
      </c>
      <c r="BZ31" s="23">
        <v>1.446</v>
      </c>
      <c r="CA31" s="23">
        <v>1.4550000000000001</v>
      </c>
      <c r="CB31" s="23">
        <v>1.4650000000000001</v>
      </c>
      <c r="CC31" s="23">
        <v>1.4730000000000001</v>
      </c>
      <c r="CD31" s="23">
        <v>1.486</v>
      </c>
      <c r="CE31" s="23">
        <v>1.496</v>
      </c>
      <c r="CF31" s="23">
        <v>1.506</v>
      </c>
      <c r="CG31" s="23">
        <v>1.5129999999999999</v>
      </c>
      <c r="CH31" s="23">
        <v>1.5269999999999999</v>
      </c>
      <c r="CI31" s="23">
        <v>1.5369999999999999</v>
      </c>
      <c r="CJ31" s="23">
        <v>1.5469999999999999</v>
      </c>
      <c r="CK31" s="23">
        <v>1.5549999999999999</v>
      </c>
      <c r="CL31" s="23">
        <v>1.569</v>
      </c>
      <c r="CM31" s="23">
        <v>1.579</v>
      </c>
      <c r="CN31" s="23">
        <v>1.59</v>
      </c>
      <c r="CO31" s="23">
        <v>1.5980000000000001</v>
      </c>
      <c r="CP31" s="23">
        <v>1.6120000000000001</v>
      </c>
      <c r="CQ31" s="23">
        <v>1.6220000000000001</v>
      </c>
      <c r="CR31" s="23">
        <v>1.6339999999999999</v>
      </c>
      <c r="CS31" s="23">
        <v>1.6419999999999999</v>
      </c>
      <c r="CT31" s="23">
        <v>1.657</v>
      </c>
      <c r="CU31" s="23">
        <v>1.667</v>
      </c>
      <c r="CV31" s="23">
        <v>1.679</v>
      </c>
      <c r="CW31" s="24">
        <v>1.6870000000000001</v>
      </c>
    </row>
    <row r="32" spans="1:101" x14ac:dyDescent="0.25">
      <c r="A32" s="28" t="s">
        <v>167</v>
      </c>
      <c r="B32" s="29">
        <v>0.4</v>
      </c>
      <c r="C32" s="29">
        <v>0.29999999999999993</v>
      </c>
      <c r="D32" s="29">
        <v>0.19999999999999996</v>
      </c>
      <c r="E32" s="29">
        <v>0.39999999999999991</v>
      </c>
      <c r="F32" s="29">
        <v>0.60000000000000009</v>
      </c>
      <c r="G32" s="29">
        <v>0.59999999999999987</v>
      </c>
      <c r="H32" s="29">
        <v>0.59999999999999987</v>
      </c>
      <c r="I32" s="29">
        <v>0.59999999999999987</v>
      </c>
      <c r="J32" s="29">
        <v>0.7</v>
      </c>
      <c r="K32" s="29">
        <v>0.7</v>
      </c>
      <c r="L32" s="29">
        <v>0.79999999999999993</v>
      </c>
      <c r="M32" s="29">
        <v>0.79999999999999993</v>
      </c>
      <c r="N32" s="29">
        <v>0.79999999999999993</v>
      </c>
      <c r="O32" s="29">
        <v>0.79999999999999993</v>
      </c>
      <c r="P32" s="29">
        <v>0.9</v>
      </c>
      <c r="Q32" s="29">
        <v>1</v>
      </c>
      <c r="R32" s="29">
        <v>1</v>
      </c>
      <c r="S32" s="29">
        <v>1.1000000000000001</v>
      </c>
      <c r="T32" s="29">
        <v>1.1000000000000001</v>
      </c>
      <c r="U32" s="29">
        <v>1.1000000000000001</v>
      </c>
      <c r="V32" s="29">
        <v>1.2999999999999998</v>
      </c>
      <c r="W32" s="29">
        <v>1.4</v>
      </c>
      <c r="X32" s="29">
        <v>1.4</v>
      </c>
      <c r="Y32" s="29">
        <v>1.4</v>
      </c>
      <c r="Z32" s="29">
        <v>1.3</v>
      </c>
      <c r="AA32" s="29">
        <v>1.3</v>
      </c>
      <c r="AB32" s="29">
        <v>1.3</v>
      </c>
      <c r="AC32" s="29">
        <v>1.5</v>
      </c>
      <c r="AD32" s="29">
        <v>1.5</v>
      </c>
      <c r="AE32" s="29">
        <v>1.5</v>
      </c>
      <c r="AF32" s="29">
        <v>1.5</v>
      </c>
      <c r="AG32" s="29">
        <v>1.5</v>
      </c>
      <c r="AH32" s="29">
        <v>1.6</v>
      </c>
      <c r="AI32" s="29">
        <v>1.7000000000000002</v>
      </c>
      <c r="AJ32" s="29">
        <v>1.7999999999999998</v>
      </c>
      <c r="AK32" s="29">
        <v>1.9</v>
      </c>
      <c r="AL32" s="29">
        <v>1.7999999999999998</v>
      </c>
      <c r="AM32" s="29">
        <v>1.9</v>
      </c>
      <c r="AN32" s="29">
        <v>1.8</v>
      </c>
      <c r="AO32" s="29">
        <v>1.5999999999999999</v>
      </c>
      <c r="AP32" s="29">
        <v>1.5999999999999999</v>
      </c>
      <c r="AQ32" s="29">
        <v>1.5999999999999999</v>
      </c>
      <c r="AR32" s="29">
        <v>1.6999999999999997</v>
      </c>
      <c r="AS32" s="29">
        <v>1.7999999999999998</v>
      </c>
      <c r="AT32" s="29">
        <v>1.7000000000000002</v>
      </c>
      <c r="AU32" s="29">
        <v>1.9</v>
      </c>
      <c r="AV32" s="29">
        <v>2.2000000000000002</v>
      </c>
      <c r="AW32" s="29">
        <v>2.5</v>
      </c>
      <c r="AX32" s="29">
        <v>3</v>
      </c>
      <c r="AY32" s="29">
        <v>3.4</v>
      </c>
      <c r="AZ32" s="29">
        <v>3.8000000000000003</v>
      </c>
      <c r="BA32" s="29">
        <v>4.2</v>
      </c>
      <c r="BB32" s="29">
        <v>4.3999999999999995</v>
      </c>
      <c r="BC32" s="29">
        <v>4.3</v>
      </c>
      <c r="BD32" s="29">
        <v>4.2</v>
      </c>
      <c r="BE32" s="29">
        <v>3.8999999999999995</v>
      </c>
      <c r="BF32" s="29">
        <v>3.5999999999999996</v>
      </c>
      <c r="BG32" s="29">
        <v>3.3999999999999995</v>
      </c>
      <c r="BH32" s="29">
        <v>3.0999999999999996</v>
      </c>
      <c r="BI32" s="29">
        <v>3</v>
      </c>
      <c r="BJ32" s="29">
        <v>2.9000000000000004</v>
      </c>
      <c r="BK32" s="29">
        <v>2.8</v>
      </c>
      <c r="BL32" s="29">
        <v>2.8</v>
      </c>
      <c r="BM32" s="29">
        <v>2.7</v>
      </c>
      <c r="BN32" s="29">
        <v>2.5999999999999996</v>
      </c>
      <c r="BO32" s="29">
        <v>2.5</v>
      </c>
      <c r="BP32" s="29">
        <v>2.5</v>
      </c>
      <c r="BQ32" s="29">
        <v>2.2999999999999998</v>
      </c>
      <c r="BR32" s="29">
        <v>2.2999999999999998</v>
      </c>
      <c r="BS32" s="29">
        <v>2.2000000000000002</v>
      </c>
      <c r="BT32" s="29">
        <v>2.2000000000000002</v>
      </c>
      <c r="BU32" s="29">
        <v>2.0999999999999996</v>
      </c>
      <c r="BV32" s="29">
        <v>2.0999999999999996</v>
      </c>
      <c r="BW32" s="29">
        <v>1.9999999999999998</v>
      </c>
      <c r="BX32" s="29">
        <v>1.9999999999999998</v>
      </c>
      <c r="BY32" s="29">
        <v>1.9999999999999998</v>
      </c>
      <c r="BZ32" s="29">
        <v>1.9999999999999998</v>
      </c>
      <c r="CA32" s="29">
        <v>1.9999999999999998</v>
      </c>
      <c r="CB32" s="29">
        <v>1.9999999999999998</v>
      </c>
      <c r="CC32" s="29">
        <v>1.9999999999999998</v>
      </c>
      <c r="CD32" s="29">
        <v>2.0999999999999996</v>
      </c>
      <c r="CE32" s="29">
        <v>2.0999999999999996</v>
      </c>
      <c r="CF32" s="29">
        <v>1.9999999999999998</v>
      </c>
      <c r="CG32" s="29">
        <v>1.9999999999999998</v>
      </c>
      <c r="CH32" s="29">
        <v>1.9999999999999998</v>
      </c>
      <c r="CI32" s="29">
        <v>1.9999999999999998</v>
      </c>
      <c r="CJ32" s="29">
        <v>1.9999999999999998</v>
      </c>
      <c r="CK32" s="29">
        <v>2.0999999999999996</v>
      </c>
      <c r="CL32" s="29">
        <v>2.0999999999999996</v>
      </c>
      <c r="CM32" s="29">
        <v>2.1999999999999997</v>
      </c>
      <c r="CN32" s="29">
        <v>2.1999999999999997</v>
      </c>
      <c r="CO32" s="29">
        <v>2.1</v>
      </c>
      <c r="CP32" s="29">
        <v>2</v>
      </c>
      <c r="CQ32" s="29">
        <v>1.9000000000000001</v>
      </c>
      <c r="CR32" s="29">
        <v>1.9000000000000001</v>
      </c>
      <c r="CS32" s="29">
        <v>1.9000000000000001</v>
      </c>
      <c r="CT32" s="29">
        <v>1.9999999999999998</v>
      </c>
      <c r="CU32" s="29">
        <v>2.0999999999999996</v>
      </c>
      <c r="CV32" s="29">
        <v>2.0999999999999996</v>
      </c>
      <c r="CW32" s="30">
        <v>2.0999999999999996</v>
      </c>
    </row>
    <row r="33" spans="1:61" x14ac:dyDescent="0.25">
      <c r="A33" s="31" t="s">
        <v>168</v>
      </c>
    </row>
    <row r="34" spans="1:61" x14ac:dyDescent="0.25">
      <c r="A34" s="31" t="s">
        <v>169</v>
      </c>
      <c r="BI34" s="100">
        <f>(BI31-D31)/D31</f>
        <v>0.44004524886877816</v>
      </c>
    </row>
    <row r="35" spans="1:61" x14ac:dyDescent="0.25">
      <c r="A35" s="13" t="s">
        <v>170</v>
      </c>
    </row>
    <row r="36" spans="1:61" x14ac:dyDescent="0.25">
      <c r="A36" s="13" t="s">
        <v>171</v>
      </c>
    </row>
    <row r="37" spans="1:61" x14ac:dyDescent="0.25">
      <c r="A37" s="13" t="s">
        <v>172</v>
      </c>
    </row>
    <row r="38" spans="1:61" x14ac:dyDescent="0.25">
      <c r="A38" s="13" t="s">
        <v>173</v>
      </c>
    </row>
    <row r="40" spans="1:61" x14ac:dyDescent="0.25">
      <c r="A40" s="31"/>
    </row>
    <row r="42" spans="1:61" ht="27.95" customHeight="1" x14ac:dyDescent="0.25"/>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FDF79B-CCC4-4153-A1C3-8EB4EF8D8B3B}"/>
</file>

<file path=customXml/itemProps2.xml><?xml version="1.0" encoding="utf-8"?>
<ds:datastoreItem xmlns:ds="http://schemas.openxmlformats.org/officeDocument/2006/customXml" ds:itemID="{36784F6B-CF6D-4194-92AF-6974F785869A}"/>
</file>

<file path=customXml/itemProps3.xml><?xml version="1.0" encoding="utf-8"?>
<ds:datastoreItem xmlns:ds="http://schemas.openxmlformats.org/officeDocument/2006/customXml" ds:itemID="{992D9C56-386F-4601-AC36-BF358E3066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A-1 ASC Summary</vt:lpstr>
      <vt:lpstr>A-2 ASC Rates</vt:lpstr>
      <vt:lpstr>A-3 CMS Market Basket Index </vt:lpstr>
      <vt:lpstr>'A-2 ASC Rates'!Print_Area</vt:lpstr>
      <vt:lpstr>Cover!Print_Area</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Moore</dc:creator>
  <cp:lastModifiedBy>Timothy Guerrant</cp:lastModifiedBy>
  <dcterms:created xsi:type="dcterms:W3CDTF">2023-06-06T16:06:11Z</dcterms:created>
  <dcterms:modified xsi:type="dcterms:W3CDTF">2025-09-08T16:01:25Z</dcterms:modified>
</cp:coreProperties>
</file>