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10\"/>
    </mc:Choice>
  </mc:AlternateContent>
  <xr:revisionPtr revIDLastSave="0" documentId="13_ncr:1_{9B47AE9B-C374-4DD1-B2BF-DB2B1799623A}" xr6:coauthVersionLast="36" xr6:coauthVersionMax="36" xr10:uidLastSave="{00000000-0000-0000-0000-000000000000}"/>
  <bookViews>
    <workbookView xWindow="0" yWindow="0" windowWidth="11450" windowHeight="6640" tabRatio="758" xr2:uid="{00000000-000D-0000-FFFF-FFFF00000000}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hwalk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Creation_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Creation_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Creation_Date_x000d__x000a__x0009__x0009_,'University of Utah Hosp'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Creation_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Creation_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WHERE 1=1_x000d__x000a__x0009__x0009_and EP.MedicaidID in (Select /*+ materialize */_x000d__x000a_    PC.ContractID_x000d__x000a__x000d__x000a_From_x000d__x000a_    hcfprodviews.paymentContractsV PC_x000d__x000a_    _x000d__x000a_Where_x000d__x000a_    PC.ProviderID = '876000525000'_x000d__x000a_    and trunc(sysdate) between PC.BeginDate and PC.EndDate)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Creation_Date_x000d__x000a__x0009__x0009_,'University of Utah Hosp'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    TO_CHAR(ADD_MONTHS((sysdate - 30), 6), 'YYYY') AS ServiceEndSFY_x000d__x000a_    ,TO_CHAR((sysdate - 30), 'YYYY-MM') AS EndDOSYYYYMM_x000d__x000a_    ,TO_CHAR((sysdate - 30), 'YYYY-MM') AS SubmissionDate_x000d__x000a_    ,'000000000000' AS ProviderID_x000d__x000a_    ,'** Temp Data**' as ProvName_x000d__x000a_    ,'Health Choice Utah' AS PlanName_x000d__x000a_    ,0 as CalcDays_x000d__x000a_    ,0 as Discharges_x000d__x000a_    ,0 as MCOPaid_x000d__x000a_    ,0 as TotalPaid_x000d__x000a_From _x000d__x000a_    vwACO_x000d__x000a_Group by _x000d__x000a_    TO_CHAR(ADD_MONTHS((sysdate - 30), 6), 'YYYY')_x000d__x000a_    ,TO_CHAR((sysdate - 30), 'YYYY-MM')_x000d__x000a_    ,TO_CHAR((sysdate - 30), 'YYYY-MM')_x000d__x000a_    ,'000000000000'_x000d__x000a_    ,'** Temp Data**'_x000d__x000a_    ,'Health Choice Utah'_x000d__x000a_    ,0_x000d__x000a_    ,0_x000d__x000a_    ,0_x000d__x000a_    ,0_x000d__x000a__x000d__x000a_UNION ALL_x000d__x000a_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Healthy U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Healthy U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Molina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Molina'_x000d__x000a_    ,0_x000d__x000a_    ,0_x000d__x000a_    ,0_x000d__x000a_    ,0_x000d__x000a__x000d__x000a_UNION ALL_x000d__x000a__x000d__x000a_SELECT /*+ materialize */_x000d__x000a_    TO_CHAR(ADD_MONTHS(sysdate - 30, 6), 'YYYY') AS ServiceEndSFY_x000d__x000a_    ,TO_CHAR(sysdate - 30, 'YYYY-MM') AS EndDOSYYYYMM_x000d__x000a_    ,TO_CHAR(sysdate - 30, 'YYYY-MM') AS SubmissionDate_x000d__x000a_    ,'000000000000' AS ProviderID_x000d__x000a_    ,'** Temp Data**' as ProvName_x000d__x000a_    ,'Select Health' AS PlanName_x000d__x000a_    ,0 as CalcDays_x000d__x000a_    ,0 as Discharges_x000d__x000a_    ,0 as MCOPaid_x000d__x000a_    ,0 as TotalPaid_x000d__x000a_From _x000d__x000a_    vwACO_x000d__x000a_Group by _x000d__x000a_    TO_CHAR(ADD_MONTHS(sysdate - 30, 6), 'YYYY')_x000d__x000a_    ,TO_CHAR(sysdate - 30, 'YYYY-MM')_x000d__x000a_    ,TO_CHAR(sysdate - 30, 'YYYY-MM')_x000d__x000a_    ,'000000000000'_x000d__x000a_    ,'** Temp Data**'_x000d__x000a_    ,'Select Health'_x000d__x000a_    ,0_x000d__x000a_    ,0_x000d__x000a_    ,0_x000d__x000a_    ,0_x000d__x000a__x000d__x000a_UNION ALL_x000d__x000a__x000d__x000a__x000d__x000a_SELECT _x000d__x000a_    vwACO.ServiceEndSFY_x000d__x000a_    ,vwACO.EndDOSYYYYMM_x000d__x000a_    ,vwACO.SubmissionDate_x000d__x000a_    ,vwACO.ProviderID_x000d__x000a_    ,vwACO.ProvName_x000d__x000a_    ,vwACO.PlanName_x000d__x000a__x0009_,vwACO.CalcDays_x000d__x000a__x0009_,vwACO.Discharges_x000d__x000a__x0009_,vwACO.MCOPaid_x000d__x000a__x0009_,vwACO.TotalPaid_x000d__x000a_FROM vwACO"/>
  </connection>
</connections>
</file>

<file path=xl/sharedStrings.xml><?xml version="1.0" encoding="utf-8"?>
<sst xmlns="http://schemas.openxmlformats.org/spreadsheetml/2006/main" count="66" uniqueCount="39">
  <si>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</si>
  <si>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</si>
  <si>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</si>
  <si>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</si>
  <si>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</si>
  <si>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</si>
  <si>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</si>
  <si>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</si>
  <si>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</si>
  <si>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</si>
  <si>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</si>
  <si>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</si>
  <si>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</si>
  <si>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</si>
  <si>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</si>
  <si>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</si>
  <si>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</si>
  <si>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</si>
  <si>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</si>
  <si>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</si>
  <si>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</si>
  <si>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</si>
  <si>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</si>
  <si>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</si>
  <si>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</si>
  <si>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</si>
  <si>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</si>
  <si>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</si>
  <si>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</si>
  <si>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</si>
  <si>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</si>
  <si>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</si>
  <si>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</si>
  <si>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</si>
  <si>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</si>
  <si>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</si>
  <si>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</si>
  <si>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** Temp Data**</t>
  </si>
  <si>
    <t>Sum of StateIPUPL 2021-09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</si>
</sst>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40" fontId="0" fillId="0" borderId="0" xfId="0" applyNumberFormat="1"/>
    <xf numFmtId="40" fontId="1" fillId="0" borderId="0" xfId="0" applyNumberFormat="1" applyFont="1"/>
    <xf numFmtId="0" fontId="0" fillId="0" borderId="0" xfId="0" quotePrefix="1"/>
    <xf numFmtId="40" fontId="1" fillId="2" borderId="5" xfId="0" applyNumberFormat="1" applyFont="1" applyFill="1" applyBorder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2" borderId="5" xfId="0" applyFont="1" applyFill="1" applyBorder="1" applyAlignment="1">
      <alignment horizontal="right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tabSelected="1" zoomScaleNormal="100" workbookViewId="0">
      <selection activeCell="A2" sqref="A2"/>
    </sheetView>
  </sheetViews>
  <sheetFormatPr defaultRowHeight="12.5" x14ac:dyDescent="0.25"/>
  <cols>
    <col min="1" max="1" width="3" bestFit="1" customWidth="1"/>
    <col min="2" max="2" width="82.36328125" customWidth="1"/>
  </cols>
  <sheetData>
    <row r="1" spans="1:2" ht="13" x14ac:dyDescent="0.25">
      <c r="A1" s="4" t="s">
        <v>15</v>
      </c>
      <c r="B1" s="2"/>
    </row>
    <row r="2" spans="1:2" ht="13" x14ac:dyDescent="0.25">
      <c r="A2" s="4"/>
      <c r="B2" s="2"/>
    </row>
    <row r="3" spans="1:2" ht="13" x14ac:dyDescent="0.25">
      <c r="A3" s="4"/>
      <c r="B3" s="2"/>
    </row>
    <row r="4" spans="1:2" x14ac:dyDescent="0.25">
      <c r="A4" s="3">
        <v>1</v>
      </c>
      <c r="B4" s="2" t="s">
        <v>14</v>
      </c>
    </row>
    <row r="5" spans="1:2" x14ac:dyDescent="0.25">
      <c r="A5" s="3">
        <v>2</v>
      </c>
      <c r="B5" s="2" t="s">
        <v>24</v>
      </c>
    </row>
    <row r="6" spans="1:2" x14ac:dyDescent="0.25">
      <c r="A6" s="3">
        <v>3</v>
      </c>
      <c r="B6" s="2" t="s">
        <v>16</v>
      </c>
    </row>
    <row r="7" spans="1:2" x14ac:dyDescent="0.25">
      <c r="A7" s="3">
        <v>4</v>
      </c>
      <c r="B7" s="2" t="s">
        <v>17</v>
      </c>
    </row>
    <row r="8" spans="1:2" x14ac:dyDescent="0.25">
      <c r="A8" s="3">
        <v>5</v>
      </c>
      <c r="B8" s="2" t="s">
        <v>18</v>
      </c>
    </row>
    <row r="9" spans="1:2" ht="25" x14ac:dyDescent="0.25">
      <c r="A9" s="3">
        <v>6</v>
      </c>
      <c r="B9" s="2" t="s">
        <v>13</v>
      </c>
    </row>
    <row r="10" spans="1:2" ht="25" x14ac:dyDescent="0.25">
      <c r="A10" s="3">
        <v>7</v>
      </c>
      <c r="B10" s="2" t="s">
        <v>19</v>
      </c>
    </row>
    <row r="50" spans="2:2" x14ac:dyDescent="0.25">
      <c r="B50" s="19" t="s">
        <v>25</v>
      </c>
    </row>
    <row r="51" spans="2:2" x14ac:dyDescent="0.25">
      <c r="B51" s="19" t="s">
        <v>26</v>
      </c>
    </row>
    <row r="52" spans="2:2" x14ac:dyDescent="0.25">
      <c r="B52" s="19" t="s">
        <v>27</v>
      </c>
    </row>
    <row r="53" spans="2:2" x14ac:dyDescent="0.25">
      <c r="B53" t="s">
        <v>28</v>
      </c>
    </row>
    <row r="54" spans="2:2" x14ac:dyDescent="0.25">
      <c r="B54" s="19" t="s">
        <v>29</v>
      </c>
    </row>
    <row r="55" spans="2:2" x14ac:dyDescent="0.25">
      <c r="B55" t="s">
        <v>30</v>
      </c>
    </row>
    <row r="56" spans="2:2" x14ac:dyDescent="0.25">
      <c r="B56" s="19" t="s">
        <v>31</v>
      </c>
    </row>
    <row r="57" spans="2:2" x14ac:dyDescent="0.25">
      <c r="B57" t="s">
        <v>32</v>
      </c>
    </row>
    <row r="58" spans="2:2" x14ac:dyDescent="0.25">
      <c r="B58" s="19" t="s">
        <v>33</v>
      </c>
    </row>
    <row r="59" spans="2:2" x14ac:dyDescent="0.25">
      <c r="B59" t="s">
        <v>34</v>
      </c>
    </row>
    <row r="60" spans="2:2" x14ac:dyDescent="0.25">
      <c r="B60" s="19" t="s">
        <v>35</v>
      </c>
    </row>
    <row r="61" spans="2:2" x14ac:dyDescent="0.25">
      <c r="B61" t="s">
        <v>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10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2.5" x14ac:dyDescent="0.25"/>
  <cols>
    <col min="1" max="1" width="39.54296875" bestFit="1" customWidth="1"/>
    <col min="2" max="2" width="31.26953125" bestFit="1" customWidth="1"/>
    <col min="3" max="3" width="18.6328125" bestFit="1" customWidth="1"/>
    <col min="4" max="7" width="13.90625" bestFit="1" customWidth="1"/>
  </cols>
  <sheetData>
    <row r="1" spans="2:7" x14ac:dyDescent="0.25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5">
      <c r="B2" t="s">
        <v>21</v>
      </c>
      <c r="C2">
        <v>938071.426010689</v>
      </c>
      <c r="D2">
        <v>2918985.0122011821</v>
      </c>
      <c r="E2">
        <v>2348475.8353304705</v>
      </c>
      <c r="F2">
        <v>4709035.7787338933</v>
      </c>
      <c r="G2">
        <v>10914568.052276235</v>
      </c>
    </row>
    <row r="3" spans="2:7" ht="13" x14ac:dyDescent="0.3">
      <c r="B3" s="25" t="s">
        <v>38</v>
      </c>
      <c r="C3" s="20">
        <v>46101.990665509176</v>
      </c>
      <c r="D3" s="20">
        <v>64625.853145474844</v>
      </c>
      <c r="E3" s="20">
        <v>235771.79206307148</v>
      </c>
      <c r="F3" s="20">
        <v>271795.04882217268</v>
      </c>
      <c r="G3" s="20">
        <v>618294.68469622824</v>
      </c>
    </row>
    <row r="4" spans="2:7" ht="13" x14ac:dyDescent="0.3">
      <c r="B4" t="s">
        <v>22</v>
      </c>
      <c r="C4" s="18">
        <f>SUM(C2:C3)</f>
        <v>984173.41667619813</v>
      </c>
      <c r="D4" s="18">
        <f>SUM(D2:D3)</f>
        <v>2983610.8653466571</v>
      </c>
      <c r="E4" s="18">
        <f t="shared" ref="E4:G4" si="0">SUM(E2:E3)</f>
        <v>2584247.6273935419</v>
      </c>
      <c r="F4" s="18">
        <f t="shared" si="0"/>
        <v>4980830.8275560662</v>
      </c>
      <c r="G4" s="18">
        <f t="shared" si="0"/>
        <v>11532862.736972462</v>
      </c>
    </row>
    <row r="5" spans="2:7" ht="13" x14ac:dyDescent="0.3">
      <c r="C5" s="17"/>
      <c r="D5" s="17"/>
      <c r="E5" s="17"/>
      <c r="F5" s="17"/>
      <c r="G5" s="18"/>
    </row>
    <row r="6" spans="2:7" ht="13" x14ac:dyDescent="0.3">
      <c r="B6" s="1" t="s">
        <v>5</v>
      </c>
      <c r="C6" s="18">
        <f>IFERROR(C4/VLOOKUP("Grand Total",$B$8:$G$10,MATCH(C1,$B$7:$G$7,0),0),0)</f>
        <v>2067.5912115046181</v>
      </c>
      <c r="D6" s="18">
        <f t="shared" ref="D6:G6" si="1">IFERROR(D4/VLOOKUP("Grand Total",$B$8:$G$10,MATCH(D1,$B$7:$G$7,0),0),0)</f>
        <v>4453.150545293518</v>
      </c>
      <c r="E6" s="18">
        <f t="shared" si="1"/>
        <v>8390.4143746543559</v>
      </c>
      <c r="F6" s="18">
        <f t="shared" si="1"/>
        <v>31928.402740744015</v>
      </c>
      <c r="G6" s="18">
        <f t="shared" si="1"/>
        <v>7163.2687807282373</v>
      </c>
    </row>
    <row r="7" spans="2:7" x14ac:dyDescent="0.25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ht="13.25" x14ac:dyDescent="0.25">
      <c r="B8" t="s">
        <v>37</v>
      </c>
      <c r="C8">
        <v>0</v>
      </c>
      <c r="D8">
        <v>0</v>
      </c>
      <c r="E8">
        <v>0</v>
      </c>
      <c r="F8">
        <v>0</v>
      </c>
      <c r="G8">
        <v>0</v>
      </c>
    </row>
    <row r="9" spans="2:7" ht="13.25" x14ac:dyDescent="0.25">
      <c r="B9" t="s">
        <v>20</v>
      </c>
      <c r="C9">
        <v>476</v>
      </c>
      <c r="D9">
        <v>670</v>
      </c>
      <c r="E9">
        <v>308</v>
      </c>
      <c r="F9">
        <v>156</v>
      </c>
      <c r="G9">
        <v>1610</v>
      </c>
    </row>
    <row r="10" spans="2:7" ht="13.25" x14ac:dyDescent="0.25">
      <c r="B10" t="s">
        <v>0</v>
      </c>
      <c r="C10">
        <v>476</v>
      </c>
      <c r="D10">
        <v>670</v>
      </c>
      <c r="E10">
        <v>308</v>
      </c>
      <c r="F10">
        <v>156</v>
      </c>
      <c r="G10">
        <v>1610</v>
      </c>
    </row>
  </sheetData>
  <pageMargins left="0.7" right="0.7" top="0.75" bottom="0.75" header="0.3" footer="0.3"/>
  <pageSetup scale="69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08984375" defaultRowHeight="12.5" x14ac:dyDescent="0.25"/>
  <cols>
    <col min="1" max="1" width="29.453125" style="6" bestFit="1" customWidth="1"/>
    <col min="2" max="2" width="13.54296875" style="6" customWidth="1"/>
    <col min="3" max="6" width="14.36328125" style="6" customWidth="1"/>
    <col min="7" max="7" width="13.54296875" style="6" customWidth="1"/>
    <col min="8" max="11" width="14.36328125" style="6" customWidth="1"/>
    <col min="12" max="12" width="13.54296875" style="6" customWidth="1"/>
    <col min="13" max="16" width="14.36328125" style="6" customWidth="1"/>
    <col min="17" max="17" width="13.54296875" style="6" customWidth="1"/>
    <col min="18" max="21" width="14.36328125" style="6" customWidth="1"/>
    <col min="22" max="16384" width="9.08984375" style="6"/>
  </cols>
  <sheetData>
    <row r="1" spans="1:21" ht="13" x14ac:dyDescent="0.3">
      <c r="A1" s="5" t="s">
        <v>6</v>
      </c>
      <c r="B1" s="5"/>
    </row>
    <row r="2" spans="1:21" ht="13" x14ac:dyDescent="0.3">
      <c r="A2" s="6" t="s">
        <v>34</v>
      </c>
      <c r="B2" s="21" t="s">
        <v>3</v>
      </c>
      <c r="C2" s="21"/>
      <c r="D2" s="21"/>
      <c r="E2" s="21"/>
      <c r="F2" s="21"/>
      <c r="G2" s="22" t="s">
        <v>1</v>
      </c>
      <c r="H2" s="23"/>
      <c r="I2" s="23"/>
      <c r="J2" s="23"/>
      <c r="K2" s="24"/>
      <c r="L2" s="22" t="s">
        <v>2</v>
      </c>
      <c r="M2" s="23"/>
      <c r="N2" s="23"/>
      <c r="O2" s="23"/>
      <c r="P2" s="24"/>
      <c r="Q2" s="22" t="s">
        <v>4</v>
      </c>
      <c r="R2" s="23"/>
      <c r="S2" s="23"/>
      <c r="T2" s="23"/>
      <c r="U2" s="24"/>
    </row>
    <row r="3" spans="1:21" ht="26" x14ac:dyDescent="0.3">
      <c r="A3" s="7" t="s">
        <v>11</v>
      </c>
      <c r="B3" s="8" t="s">
        <v>12</v>
      </c>
      <c r="C3" s="8" t="s">
        <v>7</v>
      </c>
      <c r="D3" s="8" t="s">
        <v>9</v>
      </c>
      <c r="E3" s="8" t="s">
        <v>8</v>
      </c>
      <c r="F3" s="8" t="s">
        <v>10</v>
      </c>
      <c r="G3" s="8" t="s">
        <v>12</v>
      </c>
      <c r="H3" s="8" t="s">
        <v>7</v>
      </c>
      <c r="I3" s="8" t="s">
        <v>9</v>
      </c>
      <c r="J3" s="8" t="s">
        <v>8</v>
      </c>
      <c r="K3" s="8" t="s">
        <v>10</v>
      </c>
      <c r="L3" s="8" t="s">
        <v>12</v>
      </c>
      <c r="M3" s="8" t="s">
        <v>7</v>
      </c>
      <c r="N3" s="8" t="s">
        <v>9</v>
      </c>
      <c r="O3" s="8" t="s">
        <v>8</v>
      </c>
      <c r="P3" s="8" t="s">
        <v>10</v>
      </c>
      <c r="Q3" s="8" t="s">
        <v>12</v>
      </c>
      <c r="R3" s="8" t="s">
        <v>7</v>
      </c>
      <c r="S3" s="8" t="s">
        <v>9</v>
      </c>
      <c r="T3" s="8" t="s">
        <v>8</v>
      </c>
      <c r="U3" s="8" t="s">
        <v>10</v>
      </c>
    </row>
    <row r="4" spans="1:21" x14ac:dyDescent="0.25">
      <c r="A4" s="9" t="s">
        <v>20</v>
      </c>
      <c r="B4" s="12">
        <v>1179340.81</v>
      </c>
      <c r="C4" s="13">
        <v>984173.42</v>
      </c>
      <c r="D4" s="14">
        <v>0</v>
      </c>
      <c r="E4" s="15"/>
      <c r="F4" s="16"/>
      <c r="G4" s="12">
        <v>1481524.73</v>
      </c>
      <c r="H4" s="13">
        <v>2983610.87</v>
      </c>
      <c r="I4" s="14">
        <v>0</v>
      </c>
      <c r="J4" s="15"/>
      <c r="K4" s="16"/>
      <c r="L4" s="12">
        <v>826283.62</v>
      </c>
      <c r="M4" s="13">
        <v>2584247.63</v>
      </c>
      <c r="N4" s="14">
        <v>0</v>
      </c>
      <c r="O4" s="15"/>
      <c r="P4" s="16"/>
      <c r="Q4" s="12">
        <v>810884.53</v>
      </c>
      <c r="R4" s="13">
        <v>4980830.83</v>
      </c>
      <c r="S4" s="14">
        <v>0</v>
      </c>
      <c r="T4" s="15"/>
      <c r="U4" s="16"/>
    </row>
    <row r="5" spans="1:21" x14ac:dyDescent="0.25">
      <c r="B5" s="10">
        <v>0</v>
      </c>
      <c r="C5" s="10">
        <v>0</v>
      </c>
      <c r="D5" s="26"/>
      <c r="G5" s="10">
        <v>0</v>
      </c>
      <c r="H5" s="10">
        <v>0</v>
      </c>
      <c r="I5" s="26"/>
      <c r="L5" s="10">
        <v>0</v>
      </c>
      <c r="M5" s="10">
        <v>0</v>
      </c>
      <c r="N5" s="26"/>
      <c r="Q5" s="10">
        <v>0</v>
      </c>
      <c r="R5" s="10">
        <v>0</v>
      </c>
      <c r="S5" s="26"/>
    </row>
    <row r="6" spans="1:21" x14ac:dyDescent="0.25">
      <c r="C6" s="11"/>
      <c r="L6" s="11"/>
    </row>
    <row r="7" spans="1:21" x14ac:dyDescent="0.25">
      <c r="C7" s="11"/>
    </row>
  </sheetData>
  <sheetProtection algorithmName="SHA-512" hashValue="+K49uB/e4U+PMLp6gLirsf/WQXYVJcmIDwLzuDKDfDMXPWA8vwQ9AzuuisjqbkdDv3ScfjneniOuLuabr+H8Xw==" saltValue="YWcjGJToiLHM0n47/SO3kA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56C76E-56E6-4B12-8BA2-456948A644A2}"/>
</file>

<file path=customXml/itemProps2.xml><?xml version="1.0" encoding="utf-8"?>
<ds:datastoreItem xmlns:ds="http://schemas.openxmlformats.org/officeDocument/2006/customXml" ds:itemID="{2EC0C6D0-A4EF-453D-8B53-C2388A60BA9A}"/>
</file>

<file path=customXml/itemProps3.xml><?xml version="1.0" encoding="utf-8"?>
<ds:datastoreItem xmlns:ds="http://schemas.openxmlformats.org/officeDocument/2006/customXml" ds:itemID="{3CB2ADE6-9E84-46FF-A96C-EC83898C24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Haley Walk</cp:lastModifiedBy>
  <cp:lastPrinted>2021-02-11T16:45:11Z</cp:lastPrinted>
  <dcterms:created xsi:type="dcterms:W3CDTF">2017-03-22T18:47:52Z</dcterms:created>
  <dcterms:modified xsi:type="dcterms:W3CDTF">2021-11-08T21:25:55Z</dcterms:modified>
</cp:coreProperties>
</file>